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IS" sheetId="1" r:id="rId1"/>
    <sheet name="BS" sheetId="2" r:id="rId2"/>
    <sheet name="E" sheetId="3" r:id="rId3"/>
    <sheet name="CF" sheetId="4" r:id="rId4"/>
    <sheet name="PART A" sheetId="5" r:id="rId5"/>
    <sheet name="PART B" sheetId="6" r:id="rId6"/>
  </sheets>
  <externalReferences>
    <externalReference r:id="rId9"/>
  </externalReferences>
  <definedNames/>
  <calcPr fullCalcOnLoad="1"/>
</workbook>
</file>

<file path=xl/sharedStrings.xml><?xml version="1.0" encoding="utf-8"?>
<sst xmlns="http://schemas.openxmlformats.org/spreadsheetml/2006/main" count="406" uniqueCount="284">
  <si>
    <t>Perak Corporation Berhad</t>
  </si>
  <si>
    <t>(Company no. 210915-U)</t>
  </si>
  <si>
    <t>Condensed Consolidated Income Statements</t>
  </si>
  <si>
    <t>For the Twelve-Month Period Ended 31 December 2006</t>
  </si>
  <si>
    <t>(The figures have not been audited)</t>
  </si>
  <si>
    <t>INDIVIDUAL PERIOD</t>
  </si>
  <si>
    <t>CUMULATIVE PERIOD</t>
  </si>
  <si>
    <t>CURRENT</t>
  </si>
  <si>
    <t>PRECEDING</t>
  </si>
  <si>
    <t>YEAR</t>
  </si>
  <si>
    <t>QUARTER</t>
  </si>
  <si>
    <t xml:space="preserve">CORRESPONDING </t>
  </si>
  <si>
    <t>TO DATE</t>
  </si>
  <si>
    <t>PERIOD</t>
  </si>
  <si>
    <t>31/12/06</t>
  </si>
  <si>
    <t>31/12/05</t>
  </si>
  <si>
    <t>Note</t>
  </si>
  <si>
    <t>RM '000</t>
  </si>
  <si>
    <t>RM’000</t>
  </si>
  <si>
    <t>Revenue</t>
  </si>
  <si>
    <t>A5</t>
  </si>
  <si>
    <t>Cost of sales</t>
  </si>
  <si>
    <t>Gross profit</t>
  </si>
  <si>
    <t>Other income</t>
  </si>
  <si>
    <t>Operating expenses</t>
  </si>
  <si>
    <t>Finance costs</t>
  </si>
  <si>
    <t>Share of results of associates</t>
  </si>
  <si>
    <t>Profit before taxation</t>
  </si>
  <si>
    <t>Taxation</t>
  </si>
  <si>
    <t>B5</t>
  </si>
  <si>
    <t>Profit/(loss) for the period/year</t>
  </si>
  <si>
    <t>Attributable to:</t>
  </si>
  <si>
    <t>Equity holders of the parent</t>
  </si>
  <si>
    <t>Minority interests</t>
  </si>
  <si>
    <t>Earnings per share attributable</t>
  </si>
  <si>
    <t>to equity holders of the parent:</t>
  </si>
  <si>
    <t>B13</t>
  </si>
  <si>
    <t>Condensed Consolidated Balance Sheet</t>
  </si>
  <si>
    <t>As at 31 December 2006</t>
  </si>
  <si>
    <t>As at</t>
  </si>
  <si>
    <t>31.12.06</t>
  </si>
  <si>
    <t>31.12.05</t>
  </si>
  <si>
    <t>RM'000</t>
  </si>
  <si>
    <t>NON-CURRENT ASSETS</t>
  </si>
  <si>
    <t>Property, plant and equipment</t>
  </si>
  <si>
    <t>A10</t>
  </si>
  <si>
    <t>Land and development expenditure</t>
  </si>
  <si>
    <t>Investments in associates</t>
  </si>
  <si>
    <t>Other investments</t>
  </si>
  <si>
    <t>Intangibles</t>
  </si>
  <si>
    <t>Deferred tax assets</t>
  </si>
  <si>
    <t>CURRENT ASSETS</t>
  </si>
  <si>
    <t>Property development costs</t>
  </si>
  <si>
    <t>Inventories</t>
  </si>
  <si>
    <t>Trade receivables</t>
  </si>
  <si>
    <t>Other receivables</t>
  </si>
  <si>
    <t>A3</t>
  </si>
  <si>
    <t>Tax recoverable</t>
  </si>
  <si>
    <t>Marketable securities</t>
  </si>
  <si>
    <t>Cash and bank balances</t>
  </si>
  <si>
    <t>Current asset held for resale</t>
  </si>
  <si>
    <t>B6</t>
  </si>
  <si>
    <t>CURRENT LIABILITIES</t>
  </si>
  <si>
    <t>Borrowings</t>
  </si>
  <si>
    <t>B9</t>
  </si>
  <si>
    <t>Trade payables</t>
  </si>
  <si>
    <t>Other payables</t>
  </si>
  <si>
    <t>Tax payable</t>
  </si>
  <si>
    <t>Provisions for liabilities</t>
  </si>
  <si>
    <t>NET CURRENT ASSETS</t>
  </si>
  <si>
    <t>FINANCED BY:</t>
  </si>
  <si>
    <t>Share capital</t>
  </si>
  <si>
    <t>Share premium</t>
  </si>
  <si>
    <t>Retained profits</t>
  </si>
  <si>
    <t>Shareholders' equity</t>
  </si>
  <si>
    <t>Total equity</t>
  </si>
  <si>
    <t>Retirement benefits</t>
  </si>
  <si>
    <t>Deferred tax liabilities</t>
  </si>
  <si>
    <t>Non-current liabilities</t>
  </si>
  <si>
    <t>Condensed Consolidated Statement of Changes in Equity</t>
  </si>
  <si>
    <t>|– Attributable to Equity Holders of the Parent–|</t>
  </si>
  <si>
    <t xml:space="preserve">Minority </t>
  </si>
  <si>
    <t xml:space="preserve">Total </t>
  </si>
  <si>
    <t>Distributable</t>
  </si>
  <si>
    <t>Interests</t>
  </si>
  <si>
    <t>Equity</t>
  </si>
  <si>
    <t xml:space="preserve">Share </t>
  </si>
  <si>
    <t xml:space="preserve">Retained </t>
  </si>
  <si>
    <t>Capital</t>
  </si>
  <si>
    <t>Premium</t>
  </si>
  <si>
    <t>Earnings</t>
  </si>
  <si>
    <t>Total</t>
  </si>
  <si>
    <t>At 1 January 2005</t>
  </si>
  <si>
    <t>Profit for the year</t>
  </si>
  <si>
    <t>Dividend paid</t>
  </si>
  <si>
    <t xml:space="preserve">Dividends paid to subsidiary's </t>
  </si>
  <si>
    <t>corporate shareholder</t>
  </si>
  <si>
    <t xml:space="preserve">At 31 December 2005 </t>
  </si>
  <si>
    <t>At 1 January 2006</t>
  </si>
  <si>
    <t>Effect of adopting FRS 3</t>
  </si>
  <si>
    <t>A2(a)</t>
  </si>
  <si>
    <t>At 1 January 2006 (restated)</t>
  </si>
  <si>
    <t>At 31 December 2006</t>
  </si>
  <si>
    <t>Condensed Consolidated Cash Flow Statement</t>
  </si>
  <si>
    <t>12 month ended</t>
  </si>
  <si>
    <t>31.12.2006</t>
  </si>
  <si>
    <t>31.12.2005</t>
  </si>
  <si>
    <t>CASH FLOW FROM OPERATING ACTIVITIES</t>
  </si>
  <si>
    <t>Adjustment for :</t>
  </si>
  <si>
    <t>Non cash items</t>
  </si>
  <si>
    <t>Non operating items (which are investing/financing)</t>
  </si>
  <si>
    <t>Operating profit before working capital changes</t>
  </si>
  <si>
    <t>Working capital changes:</t>
  </si>
  <si>
    <t>Increase in current assets</t>
  </si>
  <si>
    <t>(Increase) in current liabilities</t>
  </si>
  <si>
    <t>Cash generated from operations</t>
  </si>
  <si>
    <t>Other operating expenses paid</t>
  </si>
  <si>
    <t>Net cash generated from operating activities</t>
  </si>
  <si>
    <t>CASH FLOW FROM INVESTING ACTIVITIES</t>
  </si>
  <si>
    <t>Interest received</t>
  </si>
  <si>
    <t>Purchase of property, plant &amp; equipment</t>
  </si>
  <si>
    <t>Other investing activities</t>
  </si>
  <si>
    <t>Net cash (used in)/generated from investing activities</t>
  </si>
  <si>
    <t>CASH FLOW FROM FINANCING ACTIVITIES</t>
  </si>
  <si>
    <t>Interest paid</t>
  </si>
  <si>
    <t xml:space="preserve">Dividend paid </t>
  </si>
  <si>
    <t>Other financing activities</t>
  </si>
  <si>
    <t>Net cash used in financing activities</t>
  </si>
  <si>
    <t>NET INCREASE IN CASH AND CASH EQUIVALENTS</t>
  </si>
  <si>
    <t>CASH AND CASH EQUIVALENTS AT 1 JANUARY</t>
  </si>
  <si>
    <t>CASH AND CASH EQUIVALENTS AT 31 DECEMBER</t>
  </si>
  <si>
    <t xml:space="preserve">Cash and cash equivalents </t>
  </si>
  <si>
    <t xml:space="preserve">Bank overdrafts </t>
  </si>
  <si>
    <t xml:space="preserve">Bank balances and deposits pledged for guarantees and other banking </t>
  </si>
  <si>
    <t>facilities granted to certain subsidiaries</t>
  </si>
  <si>
    <t>(Incorporated in Malaysia)</t>
  </si>
  <si>
    <t>A1</t>
  </si>
  <si>
    <t>Basis of Preparation</t>
  </si>
  <si>
    <t>A2</t>
  </si>
  <si>
    <t>Changes in Accounting Policies</t>
  </si>
  <si>
    <t>FRS 2</t>
  </si>
  <si>
    <t>Share-based payment</t>
  </si>
  <si>
    <t xml:space="preserve">FRS 3 </t>
  </si>
  <si>
    <t>Business Combinations</t>
  </si>
  <si>
    <t>FRS 5</t>
  </si>
  <si>
    <t>Non-Current Assets Held for Sale and Discontinued Operations</t>
  </si>
  <si>
    <t xml:space="preserve">FRS 101 </t>
  </si>
  <si>
    <t>Presentation of Financial Statements</t>
  </si>
  <si>
    <t>FRS 102</t>
  </si>
  <si>
    <t xml:space="preserve">FRS 108 </t>
  </si>
  <si>
    <t>Accounting Policies, Changes in Estimates and Errors</t>
  </si>
  <si>
    <t xml:space="preserve">FRS 110 </t>
  </si>
  <si>
    <t>Events after the Balance Sheet Date</t>
  </si>
  <si>
    <t xml:space="preserve">FRS 116 </t>
  </si>
  <si>
    <t>Property, Plant and Equipment</t>
  </si>
  <si>
    <t>FRS 121</t>
  </si>
  <si>
    <t>The Effects of Changes in Foreign Exchange Rates</t>
  </si>
  <si>
    <t>FRS 127</t>
  </si>
  <si>
    <t xml:space="preserve">Consolidated and Separate Financial Statements </t>
  </si>
  <si>
    <t>FRS 128</t>
  </si>
  <si>
    <t>Investments in Associates</t>
  </si>
  <si>
    <t>FRS 131</t>
  </si>
  <si>
    <t>Interests in Joint Ventures</t>
  </si>
  <si>
    <t>FRS 132</t>
  </si>
  <si>
    <t>Financial Instruments: Disclosure and Presentation</t>
  </si>
  <si>
    <t>FRS 133</t>
  </si>
  <si>
    <t>Earnings Per Share</t>
  </si>
  <si>
    <t>FRS 136</t>
  </si>
  <si>
    <t>Impairment of Assets</t>
  </si>
  <si>
    <t>FRS 138</t>
  </si>
  <si>
    <t>Intangible Assets</t>
  </si>
  <si>
    <t>FRS 140</t>
  </si>
  <si>
    <t>Investment Property</t>
  </si>
  <si>
    <t>(a)</t>
  </si>
  <si>
    <t>FRS 3: Business Combinations, FRS 136: Impairment of Assets and FRS 138: Intangible Assets</t>
  </si>
  <si>
    <t>Changes in Accounting Policies (Cont'd.)</t>
  </si>
  <si>
    <t>(Cont'd.)</t>
  </si>
  <si>
    <t>(b)</t>
  </si>
  <si>
    <t>FRS 101: Presentation of Financial Statements</t>
  </si>
  <si>
    <t>Comparatives</t>
  </si>
  <si>
    <t>A4</t>
  </si>
  <si>
    <t>Auditors’ Report on Preceding Annual Financial Statements</t>
  </si>
  <si>
    <t>Segmental Information</t>
  </si>
  <si>
    <t>3 months ended</t>
  </si>
  <si>
    <t>12 months ended</t>
  </si>
  <si>
    <t>Segment Revenue</t>
  </si>
  <si>
    <t>Revenue from operations:</t>
  </si>
  <si>
    <t>Hotel and tourism</t>
  </si>
  <si>
    <t>Infrastructure</t>
  </si>
  <si>
    <t>Township development</t>
  </si>
  <si>
    <t>Management services and others</t>
  </si>
  <si>
    <t>Total revenue</t>
  </si>
  <si>
    <t>Eliminations</t>
  </si>
  <si>
    <t>Segment Results</t>
  </si>
  <si>
    <t>Results from operations:</t>
  </si>
  <si>
    <t>Results of associates</t>
  </si>
  <si>
    <t>Unallocated expenses</t>
  </si>
  <si>
    <t>A6</t>
  </si>
  <si>
    <t xml:space="preserve"> Unusual Items due to their Nature, Size or Incidence</t>
  </si>
  <si>
    <t>A7</t>
  </si>
  <si>
    <t xml:space="preserve"> Changes in Estimates</t>
  </si>
  <si>
    <t>A8</t>
  </si>
  <si>
    <t>Comments about Seasonal or Cyclical Factors</t>
  </si>
  <si>
    <t>A9</t>
  </si>
  <si>
    <t>Dividends Paid</t>
  </si>
  <si>
    <t>In respect of the financial year ended 31 December 2005:</t>
  </si>
  <si>
    <t xml:space="preserve">   Ordinary final dividend of 2% less 28% taxation paid on 18 July 2006</t>
  </si>
  <si>
    <t>Carrying Amount of Revalued Assets</t>
  </si>
  <si>
    <t>A11</t>
  </si>
  <si>
    <t>Debt and Equity Securities</t>
  </si>
  <si>
    <t>A12</t>
  </si>
  <si>
    <t>Changes in Composition of the Group</t>
  </si>
  <si>
    <t>A13</t>
  </si>
  <si>
    <t>Capital Commitments</t>
  </si>
  <si>
    <t xml:space="preserve">As at </t>
  </si>
  <si>
    <t>Authorised but not contracted for</t>
  </si>
  <si>
    <t>A14</t>
  </si>
  <si>
    <t>Changes in Contingent Liabilities and Contingent Assets</t>
  </si>
  <si>
    <t>Contingent liabilities were in respect of:</t>
  </si>
  <si>
    <t>Latest practicable date</t>
  </si>
  <si>
    <t>Unsecured:</t>
  </si>
  <si>
    <t>A15</t>
  </si>
  <si>
    <t>Subsequent Events</t>
  </si>
  <si>
    <t>PERAK CORPORATION BERHAD</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</si>
  <si>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</si>
  <si>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</si>
  <si>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</si>
  <si>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</si>
  <si>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</si>
  <si>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</si>
  <si>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</si>
  <si>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</si>
  <si>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</si>
  <si>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</si>
  <si>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12 months ended </t>
  </si>
  <si>
    <t xml:space="preserve">RM’000 </t>
  </si>
  <si>
    <t>Current tax</t>
  </si>
  <si>
    <t xml:space="preserve">Deferred tax </t>
  </si>
  <si>
    <t>Sale of Unquoted Investments and Properties</t>
  </si>
  <si>
    <t>B7</t>
  </si>
  <si>
    <t>Quoted Securities</t>
  </si>
  <si>
    <t>There were no purchases or disposal of quoted securities in the current financial year.</t>
  </si>
  <si>
    <t xml:space="preserve">(b) </t>
  </si>
  <si>
    <t>Total investments in quoted securities are as follows:</t>
  </si>
  <si>
    <t>At cost</t>
  </si>
  <si>
    <t>At book value</t>
  </si>
  <si>
    <t>At market value</t>
  </si>
  <si>
    <t>B8</t>
  </si>
  <si>
    <t>Corporate Proposals</t>
  </si>
  <si>
    <t>There are no corporate proposals announced and not completed as at the date of this announcement.</t>
  </si>
  <si>
    <t>Short term borrowings</t>
  </si>
  <si>
    <t>Secured :</t>
  </si>
  <si>
    <t>Term loan</t>
  </si>
  <si>
    <t>Bank overdrafts</t>
  </si>
  <si>
    <t>Bai Bithaman Ajil Islamic Debt Securities (BaIDS)</t>
  </si>
  <si>
    <t>Hire purchase &amp; leasing</t>
  </si>
  <si>
    <t>Unsecured :</t>
  </si>
  <si>
    <t>Revolving credits</t>
  </si>
  <si>
    <t>Long term borrowings</t>
  </si>
  <si>
    <t>BaIDS</t>
  </si>
  <si>
    <t>Total borrowings</t>
  </si>
  <si>
    <t>(c)</t>
  </si>
  <si>
    <t>Currency</t>
  </si>
  <si>
    <t>B10</t>
  </si>
  <si>
    <t>Off Balance Sheet Financial Instruments</t>
  </si>
  <si>
    <t>B11</t>
  </si>
  <si>
    <t>Changes in Material Litigation</t>
  </si>
  <si>
    <t>B12</t>
  </si>
  <si>
    <t>Dividend Payable</t>
  </si>
  <si>
    <t>Profit attributable to ordinary equity</t>
  </si>
  <si>
    <t xml:space="preserve">    holders of the parent (RM'000)</t>
  </si>
  <si>
    <t>Weighted average number of</t>
  </si>
  <si>
    <t xml:space="preserve">    ordinary shares in issue ('000)</t>
  </si>
  <si>
    <t>Basic earnings per share : (Sen)</t>
  </si>
  <si>
    <t>B14</t>
  </si>
  <si>
    <t>Authorisation for Issue</t>
  </si>
  <si>
    <t>By Order of the Board</t>
  </si>
  <si>
    <t>Cheai Weng Hoong</t>
  </si>
  <si>
    <t>Company Secretary</t>
  </si>
  <si>
    <t>Ipoh</t>
  </si>
  <si>
    <t>Date:28 February 2007</t>
  </si>
  <si>
    <t>(Over)/Under provision in previous years</t>
  </si>
  <si>
    <t>Basic, for profit for the period/year</t>
  </si>
  <si>
    <t>(sen)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</si>
</sst>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0.00_);\(0.00\)"/>
    <numFmt numFmtId="167" formatCode="_(* #,##0_);_(* \(#,##0\);_(* &quot;-&quot;??_);_(@_)"/>
    <numFmt numFmtId="168" formatCode="_-* #,##0.00_-;\-* #,##0.00_-;_-* &quot;-&quot;??_-;_-@_-"/>
  </numFmts>
  <fonts count="16">
    <font>
      <sz val="10"/>
      <name val="Arial"/>
      <family val="0"/>
    </font>
    <font>
      <sz val="11"/>
      <name val="Arial"/>
      <family val="2"/>
    </font>
    <font>
      <b/>
      <sz val="11"/>
      <name val="Arial"/>
      <family val="2"/>
    </font>
    <font>
      <b/>
      <sz val="11"/>
      <name val="Trebuchet MS"/>
      <family val="2"/>
    </font>
    <font>
      <sz val="11"/>
      <name val="Trebuchet MS"/>
      <family val="2"/>
    </font>
    <font>
      <sz val="10"/>
      <name val="Trebuchet MS"/>
      <family val="2"/>
    </font>
    <font>
      <sz val="8"/>
      <name val="Arial"/>
      <family val="0"/>
    </font>
    <font>
      <b/>
      <sz val="10"/>
      <name val="Trebuchet MS"/>
      <family val="2"/>
    </font>
    <font>
      <sz val="10"/>
      <color indexed="10"/>
      <name val="Trebuchet MS"/>
      <family val="2"/>
    </font>
    <font>
      <b/>
      <sz val="10"/>
      <color indexed="9"/>
      <name val="Trebuchet MS"/>
      <family val="2"/>
    </font>
    <font>
      <sz val="10"/>
      <color indexed="14"/>
      <name val="Trebuchet MS"/>
      <family val="2"/>
    </font>
    <font>
      <u val="single"/>
      <sz val="10"/>
      <name val="Trebuchet MS"/>
      <family val="2"/>
    </font>
    <font>
      <sz val="10"/>
      <color indexed="16"/>
      <name val="Trebuchet MS"/>
      <family val="2"/>
    </font>
    <font>
      <sz val="6"/>
      <name val="Trebuchet MS"/>
      <family val="2"/>
    </font>
    <font>
      <sz val="7"/>
      <name val="Trebuchet MS"/>
      <family val="2"/>
    </font>
    <font>
      <sz val="12"/>
      <name val="Trebuchet MS"/>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lignment/>
    </xf>
    <xf numFmtId="0" fontId="0" fillId="0" borderId="0" xfId="0" applyFont="1" applyFill="1" applyAlignment="1">
      <alignment/>
    </xf>
    <xf numFmtId="0" fontId="2" fillId="0" borderId="0" xfId="0" applyFont="1" applyFill="1" applyAlignment="1">
      <alignment horizontal="center"/>
    </xf>
    <xf numFmtId="16" fontId="2" fillId="0" borderId="0" xfId="0" applyNumberFormat="1" applyFont="1" applyFill="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quotePrefix="1">
      <alignment horizontal="center"/>
    </xf>
    <xf numFmtId="41" fontId="1" fillId="0" borderId="0" xfId="0" applyNumberFormat="1" applyFont="1" applyFill="1" applyAlignment="1">
      <alignment horizontal="center"/>
    </xf>
    <xf numFmtId="41" fontId="1" fillId="0" borderId="0" xfId="0" applyNumberFormat="1" applyFont="1" applyFill="1" applyBorder="1" applyAlignment="1">
      <alignment horizontal="center"/>
    </xf>
    <xf numFmtId="3" fontId="1" fillId="0" borderId="0" xfId="0" applyNumberFormat="1" applyFont="1" applyFill="1" applyAlignment="1">
      <alignment/>
    </xf>
    <xf numFmtId="41" fontId="1" fillId="0" borderId="1" xfId="0" applyNumberFormat="1" applyFont="1" applyFill="1" applyBorder="1" applyAlignment="1">
      <alignment horizontal="center"/>
    </xf>
    <xf numFmtId="3" fontId="2" fillId="0" borderId="0" xfId="0" applyNumberFormat="1" applyFont="1" applyFill="1" applyAlignment="1">
      <alignment/>
    </xf>
    <xf numFmtId="41" fontId="1" fillId="0" borderId="2" xfId="0" applyNumberFormat="1" applyFont="1" applyFill="1" applyBorder="1" applyAlignment="1">
      <alignment horizontal="center"/>
    </xf>
    <xf numFmtId="41" fontId="1" fillId="0" borderId="3" xfId="0" applyNumberFormat="1" applyFont="1" applyFill="1" applyBorder="1" applyAlignment="1">
      <alignment horizontal="center"/>
    </xf>
    <xf numFmtId="164" fontId="1" fillId="0" borderId="2" xfId="0" applyNumberFormat="1" applyFont="1" applyFill="1" applyBorder="1" applyAlignment="1">
      <alignment horizontal="center"/>
    </xf>
    <xf numFmtId="164" fontId="1" fillId="0" borderId="0" xfId="0" applyNumberFormat="1" applyFont="1" applyFill="1" applyAlignment="1">
      <alignment horizontal="center"/>
    </xf>
    <xf numFmtId="165" fontId="1" fillId="0" borderId="0" xfId="0" applyNumberFormat="1"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xf>
    <xf numFmtId="0" fontId="5"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41" fontId="4" fillId="0" borderId="0" xfId="0" applyNumberFormat="1" applyFont="1" applyFill="1" applyAlignment="1">
      <alignment/>
    </xf>
    <xf numFmtId="41" fontId="4" fillId="0" borderId="4" xfId="0" applyNumberFormat="1" applyFont="1" applyFill="1" applyBorder="1" applyAlignment="1">
      <alignment/>
    </xf>
    <xf numFmtId="41" fontId="4" fillId="0" borderId="1" xfId="0" applyNumberFormat="1" applyFont="1" applyFill="1" applyBorder="1" applyAlignment="1">
      <alignment/>
    </xf>
    <xf numFmtId="41" fontId="4" fillId="0" borderId="5" xfId="0" applyNumberFormat="1" applyFont="1" applyFill="1" applyBorder="1" applyAlignment="1">
      <alignment/>
    </xf>
    <xf numFmtId="41" fontId="4" fillId="0" borderId="0" xfId="0" applyNumberFormat="1" applyFont="1" applyFill="1" applyBorder="1" applyAlignment="1">
      <alignment/>
    </xf>
    <xf numFmtId="41" fontId="4" fillId="0" borderId="3" xfId="0" applyNumberFormat="1" applyFont="1" applyFill="1" applyBorder="1" applyAlignment="1">
      <alignment/>
    </xf>
    <xf numFmtId="41" fontId="4" fillId="0" borderId="2" xfId="0" applyNumberFormat="1" applyFont="1" applyFill="1" applyBorder="1" applyAlignment="1">
      <alignment/>
    </xf>
    <xf numFmtId="0" fontId="7" fillId="0" borderId="0" xfId="0" applyFont="1" applyFill="1" applyAlignment="1">
      <alignment/>
    </xf>
    <xf numFmtId="0" fontId="8" fillId="0" borderId="0" xfId="0" applyFont="1" applyFill="1" applyAlignment="1">
      <alignment/>
    </xf>
    <xf numFmtId="0" fontId="5" fillId="0" borderId="0" xfId="0" applyFont="1" applyAlignment="1">
      <alignment/>
    </xf>
    <xf numFmtId="0" fontId="7" fillId="0" borderId="0" xfId="0" applyFont="1" applyFill="1" applyAlignment="1">
      <alignment horizontal="right"/>
    </xf>
    <xf numFmtId="41" fontId="5" fillId="0" borderId="0" xfId="0" applyNumberFormat="1" applyFont="1" applyFill="1" applyAlignment="1">
      <alignment/>
    </xf>
    <xf numFmtId="41" fontId="5" fillId="0" borderId="1" xfId="0" applyNumberFormat="1" applyFont="1" applyFill="1" applyBorder="1" applyAlignment="1">
      <alignment/>
    </xf>
    <xf numFmtId="41" fontId="5" fillId="0" borderId="4" xfId="0" applyNumberFormat="1" applyFont="1" applyFill="1" applyBorder="1" applyAlignment="1">
      <alignment/>
    </xf>
    <xf numFmtId="41" fontId="8" fillId="0" borderId="0" xfId="0" applyNumberFormat="1" applyFont="1" applyFill="1" applyAlignment="1">
      <alignment/>
    </xf>
    <xf numFmtId="41" fontId="5" fillId="0" borderId="0" xfId="0" applyNumberFormat="1" applyFont="1" applyAlignment="1">
      <alignment/>
    </xf>
    <xf numFmtId="41" fontId="5" fillId="0" borderId="0" xfId="0" applyNumberFormat="1" applyFont="1" applyFill="1" applyBorder="1" applyAlignment="1">
      <alignment/>
    </xf>
    <xf numFmtId="41" fontId="5" fillId="0" borderId="3" xfId="0" applyNumberFormat="1" applyFont="1" applyFill="1" applyBorder="1" applyAlignment="1">
      <alignment/>
    </xf>
    <xf numFmtId="0" fontId="7" fillId="0" borderId="0" xfId="0" applyFont="1" applyAlignment="1">
      <alignment/>
    </xf>
    <xf numFmtId="0" fontId="7" fillId="0" borderId="0" xfId="0" applyFont="1" applyAlignment="1">
      <alignment horizontal="right"/>
    </xf>
    <xf numFmtId="41" fontId="5" fillId="0" borderId="1" xfId="0" applyNumberFormat="1" applyFont="1" applyBorder="1" applyAlignment="1">
      <alignment/>
    </xf>
    <xf numFmtId="41" fontId="5" fillId="0" borderId="3" xfId="0" applyNumberFormat="1" applyFont="1" applyBorder="1" applyAlignment="1">
      <alignment/>
    </xf>
    <xf numFmtId="0" fontId="8" fillId="0" borderId="0" xfId="0" applyFont="1" applyAlignment="1">
      <alignment/>
    </xf>
    <xf numFmtId="41" fontId="8" fillId="0" borderId="0" xfId="0" applyNumberFormat="1" applyFont="1" applyAlignment="1">
      <alignment/>
    </xf>
    <xf numFmtId="41" fontId="5" fillId="0" borderId="0" xfId="0" applyNumberFormat="1" applyFont="1" applyBorder="1" applyAlignment="1">
      <alignment/>
    </xf>
    <xf numFmtId="41" fontId="5" fillId="0" borderId="2" xfId="0" applyNumberFormat="1" applyFont="1" applyBorder="1" applyAlignment="1">
      <alignment/>
    </xf>
    <xf numFmtId="41" fontId="5" fillId="0" borderId="2" xfId="0" applyNumberFormat="1" applyFont="1" applyBorder="1" applyAlignment="1">
      <alignment horizontal="right"/>
    </xf>
    <xf numFmtId="3" fontId="5" fillId="0" borderId="0" xfId="0" applyNumberFormat="1" applyFont="1" applyAlignment="1">
      <alignment/>
    </xf>
    <xf numFmtId="0" fontId="7" fillId="0" borderId="0" xfId="0" applyFont="1" applyBorder="1" applyAlignment="1">
      <alignment horizontal="left"/>
    </xf>
    <xf numFmtId="0" fontId="7" fillId="0" borderId="0" xfId="0" applyFont="1" applyBorder="1" applyAlignment="1">
      <alignment/>
    </xf>
    <xf numFmtId="0" fontId="5"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left"/>
    </xf>
    <xf numFmtId="0" fontId="5" fillId="0" borderId="0" xfId="0" applyFont="1" applyBorder="1" applyAlignment="1">
      <alignment horizontal="right"/>
    </xf>
    <xf numFmtId="0" fontId="5" fillId="0" borderId="0" xfId="0" applyFont="1" applyAlignment="1">
      <alignment horizontal="right"/>
    </xf>
    <xf numFmtId="0" fontId="10" fillId="0" borderId="0" xfId="0" applyFont="1" applyAlignment="1">
      <alignment/>
    </xf>
    <xf numFmtId="41" fontId="5" fillId="0" borderId="4" xfId="0" applyNumberFormat="1" applyFont="1" applyBorder="1" applyAlignment="1">
      <alignment/>
    </xf>
    <xf numFmtId="0" fontId="11" fillId="0" borderId="0" xfId="0" applyFont="1" applyAlignment="1">
      <alignment/>
    </xf>
    <xf numFmtId="41" fontId="12" fillId="0" borderId="0" xfId="0" applyNumberFormat="1" applyFont="1" applyBorder="1" applyAlignment="1">
      <alignment/>
    </xf>
    <xf numFmtId="41" fontId="10" fillId="0" borderId="0" xfId="0" applyNumberFormat="1" applyFont="1" applyAlignment="1">
      <alignment/>
    </xf>
    <xf numFmtId="2" fontId="5" fillId="0" borderId="1" xfId="0" applyNumberFormat="1" applyFont="1" applyBorder="1" applyAlignment="1">
      <alignment/>
    </xf>
    <xf numFmtId="166" fontId="5" fillId="0" borderId="1" xfId="0" applyNumberFormat="1"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2" fillId="0" borderId="0" xfId="0" applyFont="1" applyFill="1" applyAlignment="1">
      <alignment horizontal="center"/>
    </xf>
    <xf numFmtId="0" fontId="7" fillId="0" borderId="0" xfId="0" applyFont="1" applyFill="1"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55</xdr:row>
      <xdr:rowOff>0</xdr:rowOff>
    </xdr:from>
    <xdr:ext cx="7762875" cy="514350"/>
    <xdr:sp>
      <xdr:nvSpPr>
        <xdr:cNvPr id="1" name="TextBox 1"/>
        <xdr:cNvSpPr txBox="1">
          <a:spLocks noChangeArrowheads="1"/>
        </xdr:cNvSpPr>
      </xdr:nvSpPr>
      <xdr:spPr>
        <a:xfrm>
          <a:off x="28575" y="10144125"/>
          <a:ext cx="77628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51</xdr:row>
      <xdr:rowOff>0</xdr:rowOff>
    </xdr:from>
    <xdr:ext cx="5676900" cy="723900"/>
    <xdr:sp>
      <xdr:nvSpPr>
        <xdr:cNvPr id="1" name="TextBox 1"/>
        <xdr:cNvSpPr txBox="1">
          <a:spLocks noChangeArrowheads="1"/>
        </xdr:cNvSpPr>
      </xdr:nvSpPr>
      <xdr:spPr>
        <a:xfrm>
          <a:off x="57150" y="10591800"/>
          <a:ext cx="5676900"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104775</xdr:rowOff>
    </xdr:from>
    <xdr:ext cx="7010400" cy="571500"/>
    <xdr:sp>
      <xdr:nvSpPr>
        <xdr:cNvPr id="1" name="TextBox 1"/>
        <xdr:cNvSpPr txBox="1">
          <a:spLocks noChangeArrowheads="1"/>
        </xdr:cNvSpPr>
      </xdr:nvSpPr>
      <xdr:spPr>
        <a:xfrm>
          <a:off x="0" y="9620250"/>
          <a:ext cx="70104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52</xdr:row>
      <xdr:rowOff>152400</xdr:rowOff>
    </xdr:from>
    <xdr:ext cx="6124575" cy="523875"/>
    <xdr:sp>
      <xdr:nvSpPr>
        <xdr:cNvPr id="1" name="TextBox 1"/>
        <xdr:cNvSpPr txBox="1">
          <a:spLocks noChangeArrowheads="1"/>
        </xdr:cNvSpPr>
      </xdr:nvSpPr>
      <xdr:spPr>
        <a:xfrm>
          <a:off x="47625" y="9344025"/>
          <a:ext cx="61245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676900" cy="1400175"/>
    <xdr:sp>
      <xdr:nvSpPr>
        <xdr:cNvPr id="1" name="TextBox 1"/>
        <xdr:cNvSpPr txBox="1">
          <a:spLocks noChangeArrowheads="1"/>
        </xdr:cNvSpPr>
      </xdr:nvSpPr>
      <xdr:spPr>
        <a:xfrm>
          <a:off x="247650" y="1524000"/>
          <a:ext cx="5676900" cy="1400175"/>
        </a:xfrm>
        <a:prstGeom prst="rect">
          <a:avLst/>
        </a:prstGeom>
        <a:noFill/>
        <a:ln w="9525" cmpd="sng">
          <a:noFill/>
        </a:ln>
      </xdr:spPr>
      <xdr:txBody>
        <a:bodyPr vertOverflow="clip" wrap="square"/>
        <a:p>
          <a:pPr algn="just">
            <a:defRPr/>
          </a:pPr>
          <a:r>
            <a:rPr lang="en-US" cap="none" sz="1000" b="0" i="0" u="none" baseline="0"/>
            <a:t>The condensed interim financial statements are unaudited and have been prepared in accordance with the requirements of Financial Reporting Standard 134 : Interim Financial Reporting and paragraph 9.22 and Appendix 9B of the Listing Requirements of Bursa Malaysia Securities Berhad.They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oneCellAnchor>
  <xdr:oneCellAnchor>
    <xdr:from>
      <xdr:col>1</xdr:col>
      <xdr:colOff>0</xdr:colOff>
      <xdr:row>17</xdr:row>
      <xdr:rowOff>9525</xdr:rowOff>
    </xdr:from>
    <xdr:ext cx="5667375" cy="742950"/>
    <xdr:sp>
      <xdr:nvSpPr>
        <xdr:cNvPr id="2" name="TextBox 2"/>
        <xdr:cNvSpPr txBox="1">
          <a:spLocks noChangeArrowheads="1"/>
        </xdr:cNvSpPr>
      </xdr:nvSpPr>
      <xdr:spPr>
        <a:xfrm>
          <a:off x="247650" y="3248025"/>
          <a:ext cx="5667375" cy="74295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the following new/revised Financial Reporting Standards ("FRS") effective for the financial year beginning 1 January 2006:</a:t>
          </a:r>
        </a:p>
      </xdr:txBody>
    </xdr:sp>
    <xdr:clientData/>
  </xdr:oneCellAnchor>
  <xdr:oneCellAnchor>
    <xdr:from>
      <xdr:col>0</xdr:col>
      <xdr:colOff>228600</xdr:colOff>
      <xdr:row>39</xdr:row>
      <xdr:rowOff>0</xdr:rowOff>
    </xdr:from>
    <xdr:ext cx="5695950" cy="581025"/>
    <xdr:sp>
      <xdr:nvSpPr>
        <xdr:cNvPr id="3" name="TextBox 3"/>
        <xdr:cNvSpPr txBox="1">
          <a:spLocks noChangeArrowheads="1"/>
        </xdr:cNvSpPr>
      </xdr:nvSpPr>
      <xdr:spPr>
        <a:xfrm>
          <a:off x="228600" y="7400925"/>
          <a:ext cx="5695950" cy="581025"/>
        </a:xfrm>
        <a:prstGeom prst="rect">
          <a:avLst/>
        </a:prstGeom>
        <a:noFill/>
        <a:ln w="9525" cmpd="sng">
          <a:noFill/>
        </a:ln>
      </xdr:spPr>
      <xdr:txBody>
        <a:bodyPr vertOverflow="clip" wrap="square"/>
        <a:p>
          <a:pPr algn="just">
            <a:defRPr/>
          </a:pPr>
          <a:r>
            <a:rPr lang="en-US" cap="none" sz="1000" b="0" i="0" u="none" baseline="0"/>
            <a:t>The adoption of FRS 2, 5, 102, 108, 110, 116, 121, 127, 128, 131, 132,133 and 140 does not have significant financial impact to the Group. The principal effects of the changes in accounting policies resulting from the adoption of the other new/revised FRSs are discussed below:</a:t>
          </a:r>
        </a:p>
      </xdr:txBody>
    </xdr:sp>
    <xdr:clientData/>
  </xdr:oneCellAnchor>
  <xdr:oneCellAnchor>
    <xdr:from>
      <xdr:col>1</xdr:col>
      <xdr:colOff>9525</xdr:colOff>
      <xdr:row>44</xdr:row>
      <xdr:rowOff>38100</xdr:rowOff>
    </xdr:from>
    <xdr:ext cx="5676900" cy="1562100"/>
    <xdr:sp>
      <xdr:nvSpPr>
        <xdr:cNvPr id="4" name="TextBox 4"/>
        <xdr:cNvSpPr txBox="1">
          <a:spLocks noChangeArrowheads="1"/>
        </xdr:cNvSpPr>
      </xdr:nvSpPr>
      <xdr:spPr>
        <a:xfrm>
          <a:off x="257175" y="8391525"/>
          <a:ext cx="5676900" cy="1562100"/>
        </a:xfrm>
        <a:prstGeom prst="rect">
          <a:avLst/>
        </a:prstGeom>
        <a:noFill/>
        <a:ln w="9525" cmpd="sng">
          <a:noFill/>
        </a:ln>
      </xdr:spPr>
      <xdr:txBody>
        <a:bodyPr vertOverflow="clip" wrap="square"/>
        <a:p>
          <a:pPr algn="just">
            <a:defRPr/>
          </a:pPr>
          <a:r>
            <a:rPr lang="en-US" cap="none" sz="1000" b="0" i="0" u="none" baseline="0"/>
            <a:t>The new FRS 3 has resulted in consequential amendments to two other accounting standards, FRS 136 and FRS138.
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a:t>
          </a:r>
        </a:p>
      </xdr:txBody>
    </xdr:sp>
    <xdr:clientData/>
  </xdr:oneCellAnchor>
  <xdr:oneCellAnchor>
    <xdr:from>
      <xdr:col>1</xdr:col>
      <xdr:colOff>9525</xdr:colOff>
      <xdr:row>67</xdr:row>
      <xdr:rowOff>9525</xdr:rowOff>
    </xdr:from>
    <xdr:ext cx="5676900" cy="2428875"/>
    <xdr:sp>
      <xdr:nvSpPr>
        <xdr:cNvPr id="5" name="TextBox 5"/>
        <xdr:cNvSpPr txBox="1">
          <a:spLocks noChangeArrowheads="1"/>
        </xdr:cNvSpPr>
      </xdr:nvSpPr>
      <xdr:spPr>
        <a:xfrm>
          <a:off x="257175" y="12706350"/>
          <a:ext cx="5676900" cy="2428875"/>
        </a:xfrm>
        <a:prstGeom prst="rect">
          <a:avLst/>
        </a:prstGeom>
        <a:noFill/>
        <a:ln w="9525" cmpd="sng">
          <a:noFill/>
        </a:ln>
      </xdr:spPr>
      <xdr:txBody>
        <a:bodyPr vertOverflow="clip" wrap="square"/>
        <a:p>
          <a:pPr algn="just">
            <a:defRPr/>
          </a:pPr>
          <a:r>
            <a:rPr lang="en-US" cap="none" sz="1000" b="0" i="0" u="none" baseline="0"/>
            <a:t>The adoption of the revised FRS 101 has no financial impact on the Group but affected the presentation of minority interests and certain disclosures. Minority interests are now presented within total equity in the Consolidated Balance Sheet and as an allocation from net profit for the year in the Consolidated Income Statement. The movement of minority interests is now presented in the Consolidated Statement of Changes in Equity. The share of results of associates is now presented net of tax in the Consolidated Income Statement. 
The presentation of the comparative financial statements of the Group has been restated to conform with the current year's presentation.
The Group has not early adopted any new/revised FRS which may have been issued during the current financial year since it shall not be effective for financial statements of the current financial year.</a:t>
          </a:r>
        </a:p>
      </xdr:txBody>
    </xdr:sp>
    <xdr:clientData/>
  </xdr:oneCellAnchor>
  <xdr:oneCellAnchor>
    <xdr:from>
      <xdr:col>0</xdr:col>
      <xdr:colOff>19050</xdr:colOff>
      <xdr:row>4</xdr:row>
      <xdr:rowOff>76200</xdr:rowOff>
    </xdr:from>
    <xdr:ext cx="5915025" cy="219075"/>
    <xdr:sp>
      <xdr:nvSpPr>
        <xdr:cNvPr id="6" name="TextBox 6"/>
        <xdr:cNvSpPr txBox="1">
          <a:spLocks noChangeArrowheads="1"/>
        </xdr:cNvSpPr>
      </xdr:nvSpPr>
      <xdr:spPr>
        <a:xfrm>
          <a:off x="19050" y="838200"/>
          <a:ext cx="5915025"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90</xdr:row>
      <xdr:rowOff>0</xdr:rowOff>
    </xdr:from>
    <xdr:ext cx="5676900" cy="381000"/>
    <xdr:sp>
      <xdr:nvSpPr>
        <xdr:cNvPr id="7" name="TextBox 7"/>
        <xdr:cNvSpPr txBox="1">
          <a:spLocks noChangeArrowheads="1"/>
        </xdr:cNvSpPr>
      </xdr:nvSpPr>
      <xdr:spPr>
        <a:xfrm>
          <a:off x="247650" y="17040225"/>
          <a:ext cx="5676900" cy="381000"/>
        </a:xfrm>
        <a:prstGeom prst="rect">
          <a:avLst/>
        </a:prstGeom>
        <a:noFill/>
        <a:ln w="9525" cmpd="sng">
          <a:noFill/>
        </a:ln>
      </xdr:spPr>
      <xdr:txBody>
        <a:bodyPr vertOverflow="clip" wrap="square"/>
        <a:p>
          <a:pPr algn="just">
            <a:defRPr/>
          </a:pPr>
          <a:r>
            <a:rPr lang="en-US" cap="none" sz="1000" b="0" i="0" u="none" baseline="0"/>
            <a:t>The auditors’ report on the financial statements for the year ended 31 December 2005 was not qualified.
</a:t>
          </a:r>
        </a:p>
      </xdr:txBody>
    </xdr:sp>
    <xdr:clientData/>
  </xdr:oneCellAnchor>
  <xdr:oneCellAnchor>
    <xdr:from>
      <xdr:col>1</xdr:col>
      <xdr:colOff>9525</xdr:colOff>
      <xdr:row>131</xdr:row>
      <xdr:rowOff>9525</xdr:rowOff>
    </xdr:from>
    <xdr:ext cx="5686425" cy="295275"/>
    <xdr:sp>
      <xdr:nvSpPr>
        <xdr:cNvPr id="8" name="TextBox 8"/>
        <xdr:cNvSpPr txBox="1">
          <a:spLocks noChangeArrowheads="1"/>
        </xdr:cNvSpPr>
      </xdr:nvSpPr>
      <xdr:spPr>
        <a:xfrm>
          <a:off x="257175" y="24879300"/>
          <a:ext cx="5686425" cy="295275"/>
        </a:xfrm>
        <a:prstGeom prst="rect">
          <a:avLst/>
        </a:prstGeom>
        <a:noFill/>
        <a:ln w="9525" cmpd="sng">
          <a:noFill/>
        </a:ln>
      </xdr:spPr>
      <xdr:txBody>
        <a:bodyPr vertOverflow="clip" wrap="square"/>
        <a:p>
          <a:pPr algn="just">
            <a:defRPr/>
          </a:pPr>
          <a:r>
            <a:rPr lang="en-US" cap="none" sz="1000" b="0" i="0" u="none" baseline="0"/>
            <a:t>There were no changes in estimates reported in the current financial year results.</a:t>
          </a:r>
        </a:p>
      </xdr:txBody>
    </xdr:sp>
    <xdr:clientData/>
  </xdr:oneCellAnchor>
  <xdr:oneCellAnchor>
    <xdr:from>
      <xdr:col>1</xdr:col>
      <xdr:colOff>0</xdr:colOff>
      <xdr:row>134</xdr:row>
      <xdr:rowOff>9525</xdr:rowOff>
    </xdr:from>
    <xdr:ext cx="5676900" cy="628650"/>
    <xdr:sp>
      <xdr:nvSpPr>
        <xdr:cNvPr id="9" name="TextBox 9"/>
        <xdr:cNvSpPr txBox="1">
          <a:spLocks noChangeArrowheads="1"/>
        </xdr:cNvSpPr>
      </xdr:nvSpPr>
      <xdr:spPr>
        <a:xfrm>
          <a:off x="247650" y="25450800"/>
          <a:ext cx="5676900" cy="628650"/>
        </a:xfrm>
        <a:prstGeom prst="rect">
          <a:avLst/>
        </a:prstGeom>
        <a:noFill/>
        <a:ln w="9525" cmpd="sng">
          <a:noFill/>
        </a:ln>
      </xdr:spPr>
      <xdr:txBody>
        <a:bodyPr vertOverflow="clip" wrap="square"/>
        <a:p>
          <a:pPr algn="just">
            <a:defRPr/>
          </a:pPr>
          <a:r>
            <a:rPr lang="en-US" cap="none" sz="1000" b="0" i="0" u="none" baseline="0"/>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139</xdr:row>
      <xdr:rowOff>9525</xdr:rowOff>
    </xdr:from>
    <xdr:ext cx="5676900" cy="238125"/>
    <xdr:sp>
      <xdr:nvSpPr>
        <xdr:cNvPr id="10" name="TextBox 10"/>
        <xdr:cNvSpPr txBox="1">
          <a:spLocks noChangeArrowheads="1"/>
        </xdr:cNvSpPr>
      </xdr:nvSpPr>
      <xdr:spPr>
        <a:xfrm>
          <a:off x="247650" y="26403300"/>
          <a:ext cx="5676900" cy="238125"/>
        </a:xfrm>
        <a:prstGeom prst="rect">
          <a:avLst/>
        </a:prstGeom>
        <a:noFill/>
        <a:ln w="9525" cmpd="sng">
          <a:noFill/>
        </a:ln>
      </xdr:spPr>
      <xdr:txBody>
        <a:bodyPr vertOverflow="clip" wrap="square"/>
        <a:p>
          <a:pPr algn="just">
            <a:defRPr/>
          </a:pPr>
          <a:r>
            <a:rPr lang="en-US" cap="none" sz="1000" b="0" i="0" u="none" baseline="0"/>
            <a:t>The amount of dividends paid by the Company since 31 December 2005 was as follows:</a:t>
          </a:r>
        </a:p>
      </xdr:txBody>
    </xdr:sp>
    <xdr:clientData/>
  </xdr:oneCellAnchor>
  <xdr:oneCellAnchor>
    <xdr:from>
      <xdr:col>1</xdr:col>
      <xdr:colOff>0</xdr:colOff>
      <xdr:row>145</xdr:row>
      <xdr:rowOff>9525</xdr:rowOff>
    </xdr:from>
    <xdr:ext cx="5676900" cy="571500"/>
    <xdr:sp>
      <xdr:nvSpPr>
        <xdr:cNvPr id="11" name="TextBox 11"/>
        <xdr:cNvSpPr txBox="1">
          <a:spLocks noChangeArrowheads="1"/>
        </xdr:cNvSpPr>
      </xdr:nvSpPr>
      <xdr:spPr>
        <a:xfrm>
          <a:off x="247650" y="27527250"/>
          <a:ext cx="5676900" cy="571500"/>
        </a:xfrm>
        <a:prstGeom prst="rect">
          <a:avLst/>
        </a:prstGeom>
        <a:noFill/>
        <a:ln w="9525" cmpd="sng">
          <a:noFill/>
        </a:ln>
      </xdr:spPr>
      <xdr:txBody>
        <a:bodyPr vertOverflow="clip" wrap="square"/>
        <a:p>
          <a:pPr algn="just">
            <a:defRPr/>
          </a:pPr>
          <a:r>
            <a:rPr lang="en-US" cap="none" sz="1000" b="0" i="0" u="none" baseline="0"/>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150</xdr:row>
      <xdr:rowOff>0</xdr:rowOff>
    </xdr:from>
    <xdr:ext cx="5667375" cy="476250"/>
    <xdr:sp>
      <xdr:nvSpPr>
        <xdr:cNvPr id="12" name="TextBox 12"/>
        <xdr:cNvSpPr txBox="1">
          <a:spLocks noChangeArrowheads="1"/>
        </xdr:cNvSpPr>
      </xdr:nvSpPr>
      <xdr:spPr>
        <a:xfrm>
          <a:off x="247650" y="28470225"/>
          <a:ext cx="5667375" cy="476250"/>
        </a:xfrm>
        <a:prstGeom prst="rect">
          <a:avLst/>
        </a:prstGeom>
        <a:noFill/>
        <a:ln w="9525" cmpd="sng">
          <a:noFill/>
        </a:ln>
      </xdr:spPr>
      <xdr:txBody>
        <a:bodyPr vertOverflow="clip" wrap="square"/>
        <a:p>
          <a:pPr algn="just">
            <a:defRPr/>
          </a:pPr>
          <a:r>
            <a:rPr lang="en-US" cap="none" sz="1000" b="0" i="0" u="none" baseline="0"/>
            <a:t>There were no issuance and repayment of debt securities, share buy-backs and share cancellations in the current financial year.</a:t>
          </a:r>
        </a:p>
      </xdr:txBody>
    </xdr:sp>
    <xdr:clientData/>
  </xdr:oneCellAnchor>
  <xdr:oneCellAnchor>
    <xdr:from>
      <xdr:col>1</xdr:col>
      <xdr:colOff>0</xdr:colOff>
      <xdr:row>127</xdr:row>
      <xdr:rowOff>9525</xdr:rowOff>
    </xdr:from>
    <xdr:ext cx="5686425" cy="381000"/>
    <xdr:sp>
      <xdr:nvSpPr>
        <xdr:cNvPr id="13" name="TextBox 13"/>
        <xdr:cNvSpPr txBox="1">
          <a:spLocks noChangeArrowheads="1"/>
        </xdr:cNvSpPr>
      </xdr:nvSpPr>
      <xdr:spPr>
        <a:xfrm>
          <a:off x="247650" y="24117300"/>
          <a:ext cx="5686425" cy="381000"/>
        </a:xfrm>
        <a:prstGeom prst="rect">
          <a:avLst/>
        </a:prstGeom>
        <a:noFill/>
        <a:ln w="9525" cmpd="sng">
          <a:noFill/>
        </a:ln>
      </xdr:spPr>
      <xdr:txBody>
        <a:bodyPr vertOverflow="clip" wrap="square"/>
        <a:p>
          <a:pPr algn="just">
            <a:defRPr/>
          </a:pPr>
          <a:r>
            <a:rPr lang="en-US" cap="none" sz="1000" b="0" i="0" u="none" baseline="0"/>
            <a:t>There were no unusual items affecting assets, liabilities, equity, net income, or cash flows during the current financial year ended 31 December 2006.</a:t>
          </a:r>
        </a:p>
      </xdr:txBody>
    </xdr:sp>
    <xdr:clientData/>
  </xdr:oneCellAnchor>
  <xdr:oneCellAnchor>
    <xdr:from>
      <xdr:col>0</xdr:col>
      <xdr:colOff>238125</xdr:colOff>
      <xdr:row>80</xdr:row>
      <xdr:rowOff>9525</xdr:rowOff>
    </xdr:from>
    <xdr:ext cx="5686425" cy="1485900"/>
    <xdr:sp>
      <xdr:nvSpPr>
        <xdr:cNvPr id="14" name="TextBox 14"/>
        <xdr:cNvSpPr txBox="1">
          <a:spLocks noChangeArrowheads="1"/>
        </xdr:cNvSpPr>
      </xdr:nvSpPr>
      <xdr:spPr>
        <a:xfrm>
          <a:off x="238125" y="15220950"/>
          <a:ext cx="5686425" cy="1485900"/>
        </a:xfrm>
        <a:prstGeom prst="rect">
          <a:avLst/>
        </a:prstGeom>
        <a:noFill/>
        <a:ln w="9525" cmpd="sng">
          <a:noFill/>
        </a:ln>
      </xdr:spPr>
      <xdr:txBody>
        <a:bodyPr vertOverflow="clip" wrap="square"/>
        <a:p>
          <a:pPr algn="just">
            <a:defRPr/>
          </a:pPr>
          <a:r>
            <a:rPr lang="en-US" cap="none" sz="1000" b="0" i="0" u="none" baseline="0"/>
            <a:t>There are changes in the comparatives reported in the current financial year as follows:
(a) Due to changes in accounting policies as disclosed under Note A2 above; and
(b) Due to reclassification of certain other receivables totalling to RM7.3 million in the previous financial year to cash and cash equivalents in the current financial year by a subsidiary which have been reflected in the Consolidated Balance Sheet and Consolidated Cash Flow Statement of the current and previous financial year of the Group.
</a:t>
          </a:r>
        </a:p>
      </xdr:txBody>
    </xdr:sp>
    <xdr:clientData/>
  </xdr:oneCellAnchor>
  <xdr:oneCellAnchor>
    <xdr:from>
      <xdr:col>1</xdr:col>
      <xdr:colOff>9525</xdr:colOff>
      <xdr:row>157</xdr:row>
      <xdr:rowOff>19050</xdr:rowOff>
    </xdr:from>
    <xdr:ext cx="5657850" cy="419100"/>
    <xdr:sp>
      <xdr:nvSpPr>
        <xdr:cNvPr id="15" name="TextBox 15"/>
        <xdr:cNvSpPr txBox="1">
          <a:spLocks noChangeArrowheads="1"/>
        </xdr:cNvSpPr>
      </xdr:nvSpPr>
      <xdr:spPr>
        <a:xfrm>
          <a:off x="257175" y="29822775"/>
          <a:ext cx="5657850" cy="419100"/>
        </a:xfrm>
        <a:prstGeom prst="rect">
          <a:avLst/>
        </a:prstGeom>
        <a:noFill/>
        <a:ln w="9525" cmpd="sng">
          <a:noFill/>
        </a:ln>
      </xdr:spPr>
      <xdr:txBody>
        <a:bodyPr vertOverflow="clip" wrap="square"/>
        <a:p>
          <a:pPr algn="just">
            <a:defRPr/>
          </a:pPr>
          <a:r>
            <a:rPr lang="en-US" cap="none" sz="1000" b="0" i="0" u="none" baseline="0"/>
            <a:t>The amount of commitments for the purchase of property, plant and equipment not provided for as at 31 December 2006 is as follows:</a:t>
          </a:r>
        </a:p>
      </xdr:txBody>
    </xdr:sp>
    <xdr:clientData/>
  </xdr:oneCellAnchor>
  <xdr:oneCellAnchor>
    <xdr:from>
      <xdr:col>1</xdr:col>
      <xdr:colOff>0</xdr:colOff>
      <xdr:row>175</xdr:row>
      <xdr:rowOff>9525</xdr:rowOff>
    </xdr:from>
    <xdr:ext cx="5686425" cy="371475"/>
    <xdr:sp>
      <xdr:nvSpPr>
        <xdr:cNvPr id="16" name="TextBox 16"/>
        <xdr:cNvSpPr txBox="1">
          <a:spLocks noChangeArrowheads="1"/>
        </xdr:cNvSpPr>
      </xdr:nvSpPr>
      <xdr:spPr>
        <a:xfrm>
          <a:off x="247650" y="33232725"/>
          <a:ext cx="5686425" cy="371475"/>
        </a:xfrm>
        <a:prstGeom prst="rect">
          <a:avLst/>
        </a:prstGeom>
        <a:noFill/>
        <a:ln w="9525" cmpd="sng">
          <a:noFill/>
        </a:ln>
      </xdr:spPr>
      <xdr:txBody>
        <a:bodyPr vertOverflow="clip" wrap="square"/>
        <a:p>
          <a:pPr algn="just">
            <a:defRPr/>
          </a:pPr>
          <a:r>
            <a:rPr lang="en-US" cap="none" sz="1000" b="0" i="0" u="none" baseline="0"/>
            <a:t>There were no material events subsequent to the end of the current financial year that have not been reflected in this interim financial report, made up to the latest practicable date.
</a:t>
          </a:r>
        </a:p>
      </xdr:txBody>
    </xdr:sp>
    <xdr:clientData/>
  </xdr:oneCellAnchor>
  <xdr:oneCellAnchor>
    <xdr:from>
      <xdr:col>1</xdr:col>
      <xdr:colOff>9525</xdr:colOff>
      <xdr:row>154</xdr:row>
      <xdr:rowOff>9525</xdr:rowOff>
    </xdr:from>
    <xdr:ext cx="5667375" cy="295275"/>
    <xdr:sp>
      <xdr:nvSpPr>
        <xdr:cNvPr id="17" name="TextBox 17"/>
        <xdr:cNvSpPr txBox="1">
          <a:spLocks noChangeArrowheads="1"/>
        </xdr:cNvSpPr>
      </xdr:nvSpPr>
      <xdr:spPr>
        <a:xfrm>
          <a:off x="257175" y="29241750"/>
          <a:ext cx="5667375" cy="295275"/>
        </a:xfrm>
        <a:prstGeom prst="rect">
          <a:avLst/>
        </a:prstGeom>
        <a:noFill/>
        <a:ln w="9525" cmpd="sng">
          <a:noFill/>
        </a:ln>
      </xdr:spPr>
      <xdr:txBody>
        <a:bodyPr vertOverflow="clip" wrap="square"/>
        <a:p>
          <a:pPr algn="l">
            <a:defRPr/>
          </a:pPr>
          <a:r>
            <a:rPr lang="en-US" cap="none" sz="1000" b="0" i="0" u="none" baseline="0"/>
            <a:t>There were no changes in the composition of the Group during the current financial year.</a:t>
          </a:r>
        </a:p>
      </xdr:txBody>
    </xdr:sp>
    <xdr:clientData/>
  </xdr:oneCellAnchor>
  <xdr:oneCellAnchor>
    <xdr:from>
      <xdr:col>1</xdr:col>
      <xdr:colOff>28575</xdr:colOff>
      <xdr:row>170</xdr:row>
      <xdr:rowOff>142875</xdr:rowOff>
    </xdr:from>
    <xdr:ext cx="3228975" cy="400050"/>
    <xdr:sp>
      <xdr:nvSpPr>
        <xdr:cNvPr id="18" name="TextBox 18"/>
        <xdr:cNvSpPr txBox="1">
          <a:spLocks noChangeArrowheads="1"/>
        </xdr:cNvSpPr>
      </xdr:nvSpPr>
      <xdr:spPr>
        <a:xfrm>
          <a:off x="276225" y="32404050"/>
          <a:ext cx="3228975" cy="400050"/>
        </a:xfrm>
        <a:prstGeom prst="rect">
          <a:avLst/>
        </a:prstGeom>
        <a:noFill/>
        <a:ln w="9525" cmpd="sng">
          <a:noFill/>
        </a:ln>
      </xdr:spPr>
      <xdr:txBody>
        <a:bodyPr vertOverflow="clip" wrap="square"/>
        <a:p>
          <a:pPr algn="l">
            <a:defRPr/>
          </a:pPr>
          <a:r>
            <a:rPr lang="en-US" cap="none" sz="1000" b="0" i="0" u="none" baseline="0"/>
            <a:t>Guarantees given to banks for
   facilities granted to a subsidiary</a:t>
          </a:r>
        </a:p>
      </xdr:txBody>
    </xdr:sp>
    <xdr:clientData/>
  </xdr:oneCellAnchor>
  <xdr:oneCellAnchor>
    <xdr:from>
      <xdr:col>1</xdr:col>
      <xdr:colOff>0</xdr:colOff>
      <xdr:row>121</xdr:row>
      <xdr:rowOff>0</xdr:rowOff>
    </xdr:from>
    <xdr:ext cx="5667375" cy="809625"/>
    <xdr:sp>
      <xdr:nvSpPr>
        <xdr:cNvPr id="19" name="TextBox 19"/>
        <xdr:cNvSpPr txBox="1">
          <a:spLocks noChangeArrowheads="1"/>
        </xdr:cNvSpPr>
      </xdr:nvSpPr>
      <xdr:spPr>
        <a:xfrm>
          <a:off x="247650" y="22964775"/>
          <a:ext cx="5667375" cy="809625"/>
        </a:xfrm>
        <a:prstGeom prst="rect">
          <a:avLst/>
        </a:prstGeom>
        <a:noFill/>
        <a:ln w="9525" cmpd="sng">
          <a:noFill/>
        </a:ln>
      </xdr:spPr>
      <xdr:txBody>
        <a:bodyPr vertOverflow="clip" wrap="square"/>
        <a:p>
          <a:pPr algn="just">
            <a:defRPr/>
          </a:pPr>
          <a:r>
            <a:rPr lang="en-US" cap="none" sz="1000" b="0" i="0" u="none" baseline="0"/>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9525</xdr:colOff>
      <xdr:row>56</xdr:row>
      <xdr:rowOff>19050</xdr:rowOff>
    </xdr:from>
    <xdr:ext cx="5638800" cy="1724025"/>
    <xdr:sp>
      <xdr:nvSpPr>
        <xdr:cNvPr id="20" name="TextBox 20"/>
        <xdr:cNvSpPr txBox="1">
          <a:spLocks noChangeArrowheads="1"/>
        </xdr:cNvSpPr>
      </xdr:nvSpPr>
      <xdr:spPr>
        <a:xfrm>
          <a:off x="257175" y="10658475"/>
          <a:ext cx="5638800" cy="1724025"/>
        </a:xfrm>
        <a:prstGeom prst="rect">
          <a:avLst/>
        </a:prstGeom>
        <a:noFill/>
        <a:ln w="9525" cmpd="sng">
          <a:noFill/>
        </a:ln>
      </xdr:spPr>
      <xdr:txBody>
        <a:bodyPr vertOverflow="clip" wrap="square"/>
        <a:p>
          <a:pPr algn="just">
            <a:defRPr/>
          </a:pPr>
          <a:r>
            <a:rPr lang="en-US" cap="none" sz="1000" b="0" i="0" u="none" baseline="0"/>
            <a:t>The transitional provisions of FRS 3 have required the Group to eliminate at 1 January 2006 the carrying amount of the accumulated amortisation of RM19.5 million against the carrying amount of goodwill. The carrying amount of goodwill as at 1 January 2006 of RM23.8 million ceased to be amortised. This has the effect of reducing the amortisation charges by RM2.1 million in the current financial year. 
In accordance with the transitional provisions of FRS 3, the Group reserve on consolidation as at 1 January 2006 of RM0.4 million was derecognised with a corresponding increase in retained earnings at 1 January 2006.</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19050</xdr:rowOff>
    </xdr:from>
    <xdr:ext cx="5962650" cy="1152525"/>
    <xdr:sp>
      <xdr:nvSpPr>
        <xdr:cNvPr id="1" name="TextBox 1"/>
        <xdr:cNvSpPr txBox="1">
          <a:spLocks noChangeArrowheads="1"/>
        </xdr:cNvSpPr>
      </xdr:nvSpPr>
      <xdr:spPr>
        <a:xfrm>
          <a:off x="285750" y="1543050"/>
          <a:ext cx="5962650" cy="1152525"/>
        </a:xfrm>
        <a:prstGeom prst="rect">
          <a:avLst/>
        </a:prstGeom>
        <a:noFill/>
        <a:ln w="9525" cmpd="sng">
          <a:noFill/>
        </a:ln>
      </xdr:spPr>
      <xdr:txBody>
        <a:bodyPr vertOverflow="clip" wrap="square"/>
        <a:p>
          <a:pPr algn="just">
            <a:defRPr/>
          </a:pPr>
          <a:r>
            <a:rPr lang="en-US" cap="none" sz="1000" b="0" i="0" u="none" baseline="0"/>
            <a:t>The Group's revenue has increased by 63.7% from RM87.7 million in the preceding year to RM143.5 million in the current financial year. Profit before taxation for the current financial  year has increased by 190.2% to RM44.4 million from profit before taxation of RM15.3 million in the preceding year. The increase in revenue has been mainly contributed by the infrastructure segment. The segments that contributed toward the increased profit before taxation are disclosed under Note A5 above.</a:t>
          </a:r>
        </a:p>
      </xdr:txBody>
    </xdr:sp>
    <xdr:clientData/>
  </xdr:oneCellAnchor>
  <xdr:oneCellAnchor>
    <xdr:from>
      <xdr:col>1</xdr:col>
      <xdr:colOff>0</xdr:colOff>
      <xdr:row>16</xdr:row>
      <xdr:rowOff>19050</xdr:rowOff>
    </xdr:from>
    <xdr:ext cx="5915025" cy="847725"/>
    <xdr:sp>
      <xdr:nvSpPr>
        <xdr:cNvPr id="2" name="TextBox 2"/>
        <xdr:cNvSpPr txBox="1">
          <a:spLocks noChangeArrowheads="1"/>
        </xdr:cNvSpPr>
      </xdr:nvSpPr>
      <xdr:spPr>
        <a:xfrm>
          <a:off x="295275" y="3067050"/>
          <a:ext cx="5915025" cy="847725"/>
        </a:xfrm>
        <a:prstGeom prst="rect">
          <a:avLst/>
        </a:prstGeom>
        <a:noFill/>
        <a:ln w="9525" cmpd="sng">
          <a:noFill/>
        </a:ln>
      </xdr:spPr>
      <xdr:txBody>
        <a:bodyPr vertOverflow="clip" wrap="square"/>
        <a:p>
          <a:pPr algn="just">
            <a:defRPr/>
          </a:pPr>
          <a:r>
            <a:rPr lang="en-US" cap="none" sz="1000" b="0" i="0" u="none" baseline="0"/>
            <a:t>The Group made a profit before taxation of RM13.0 million for the current financial quarter ended 31 December 2006 as compared to a profit before taxation of RM11.2 million in the immediate preceding quarter ended 30 September 2006 which was mainly contributed by the infrastructure and hotel and tourism segments. </a:t>
          </a:r>
        </a:p>
      </xdr:txBody>
    </xdr:sp>
    <xdr:clientData/>
  </xdr:oneCellAnchor>
  <xdr:oneCellAnchor>
    <xdr:from>
      <xdr:col>0</xdr:col>
      <xdr:colOff>285750</xdr:colOff>
      <xdr:row>22</xdr:row>
      <xdr:rowOff>9525</xdr:rowOff>
    </xdr:from>
    <xdr:ext cx="5934075" cy="361950"/>
    <xdr:sp>
      <xdr:nvSpPr>
        <xdr:cNvPr id="3" name="TextBox 3"/>
        <xdr:cNvSpPr txBox="1">
          <a:spLocks noChangeArrowheads="1"/>
        </xdr:cNvSpPr>
      </xdr:nvSpPr>
      <xdr:spPr>
        <a:xfrm>
          <a:off x="285750" y="4200525"/>
          <a:ext cx="5934075" cy="361950"/>
        </a:xfrm>
        <a:prstGeom prst="rect">
          <a:avLst/>
        </a:prstGeom>
        <a:noFill/>
        <a:ln w="9525" cmpd="sng">
          <a:noFill/>
        </a:ln>
      </xdr:spPr>
      <xdr:txBody>
        <a:bodyPr vertOverflow="clip" wrap="square"/>
        <a:p>
          <a:pPr algn="l">
            <a:defRPr/>
          </a:pPr>
          <a:r>
            <a:rPr lang="en-US" cap="none" sz="1000" b="0" i="0" u="none" baseline="0"/>
            <a:t>The Group is expected to achieve satisfactory results for the financial year ending 31 December 2007.</a:t>
          </a:r>
        </a:p>
      </xdr:txBody>
    </xdr:sp>
    <xdr:clientData/>
  </xdr:oneCellAnchor>
  <xdr:oneCellAnchor>
    <xdr:from>
      <xdr:col>1</xdr:col>
      <xdr:colOff>0</xdr:colOff>
      <xdr:row>25</xdr:row>
      <xdr:rowOff>9525</xdr:rowOff>
    </xdr:from>
    <xdr:ext cx="5953125" cy="400050"/>
    <xdr:sp>
      <xdr:nvSpPr>
        <xdr:cNvPr id="4" name="TextBox 4"/>
        <xdr:cNvSpPr txBox="1">
          <a:spLocks noChangeArrowheads="1"/>
        </xdr:cNvSpPr>
      </xdr:nvSpPr>
      <xdr:spPr>
        <a:xfrm>
          <a:off x="295275" y="4772025"/>
          <a:ext cx="5953125" cy="400050"/>
        </a:xfrm>
        <a:prstGeom prst="rect">
          <a:avLst/>
        </a:prstGeom>
        <a:noFill/>
        <a:ln w="9525" cmpd="sng">
          <a:noFill/>
        </a:ln>
      </xdr:spPr>
      <xdr:txBody>
        <a:bodyPr vertOverflow="clip" wrap="square"/>
        <a:p>
          <a:pPr algn="just">
            <a:defRPr/>
          </a:pPr>
          <a:r>
            <a:rPr lang="en-US" cap="none" sz="1000" b="0" i="0" u="none" baseline="0"/>
            <a:t>The Group has not provided any profit forecast or profit guarantee in a public document in respect of the current financial year ended 31 December 2006.</a:t>
          </a:r>
        </a:p>
      </xdr:txBody>
    </xdr:sp>
    <xdr:clientData/>
  </xdr:oneCellAnchor>
  <xdr:oneCellAnchor>
    <xdr:from>
      <xdr:col>0</xdr:col>
      <xdr:colOff>285750</xdr:colOff>
      <xdr:row>39</xdr:row>
      <xdr:rowOff>9525</xdr:rowOff>
    </xdr:from>
    <xdr:ext cx="5934075" cy="838200"/>
    <xdr:sp>
      <xdr:nvSpPr>
        <xdr:cNvPr id="5" name="TextBox 5"/>
        <xdr:cNvSpPr txBox="1">
          <a:spLocks noChangeArrowheads="1"/>
        </xdr:cNvSpPr>
      </xdr:nvSpPr>
      <xdr:spPr>
        <a:xfrm>
          <a:off x="285750" y="7410450"/>
          <a:ext cx="5934075" cy="838200"/>
        </a:xfrm>
        <a:prstGeom prst="rect">
          <a:avLst/>
        </a:prstGeom>
        <a:noFill/>
        <a:ln w="9525" cmpd="sng">
          <a:noFill/>
        </a:ln>
      </xdr:spPr>
      <xdr:txBody>
        <a:bodyPr vertOverflow="clip" wrap="square"/>
        <a:p>
          <a:pPr algn="just">
            <a:defRPr/>
          </a:pPr>
          <a:r>
            <a:rPr lang="en-US" cap="none" sz="1000" b="0" i="0" u="none" baseline="0"/>
            <a:t>The effective tax rate for the current financial year was lower than the statutory tax rate principally due an to overprovision of tax in the previous years by a subsidiary. The income tax applicable to some of the subsidiaries is calculated at statutory tax rate of 20% on the first RM500,000 for assessable profit for the year where applicable, and 28% on all assessable profit in excess of RM500,000.</a:t>
          </a:r>
        </a:p>
      </xdr:txBody>
    </xdr:sp>
    <xdr:clientData/>
  </xdr:oneCellAnchor>
  <xdr:oneCellAnchor>
    <xdr:from>
      <xdr:col>1</xdr:col>
      <xdr:colOff>0</xdr:colOff>
      <xdr:row>45</xdr:row>
      <xdr:rowOff>0</xdr:rowOff>
    </xdr:from>
    <xdr:ext cx="5915025" cy="1524000"/>
    <xdr:sp>
      <xdr:nvSpPr>
        <xdr:cNvPr id="6" name="TextBox 6"/>
        <xdr:cNvSpPr txBox="1">
          <a:spLocks noChangeArrowheads="1"/>
        </xdr:cNvSpPr>
      </xdr:nvSpPr>
      <xdr:spPr>
        <a:xfrm>
          <a:off x="295275" y="8543925"/>
          <a:ext cx="5915025" cy="1524000"/>
        </a:xfrm>
        <a:prstGeom prst="rect">
          <a:avLst/>
        </a:prstGeom>
        <a:noFill/>
        <a:ln w="9525" cmpd="sng">
          <a:noFill/>
        </a:ln>
      </xdr:spPr>
      <xdr:txBody>
        <a:bodyPr vertOverflow="clip" wrap="square"/>
        <a:p>
          <a:pPr algn="just">
            <a:defRPr/>
          </a:pPr>
          <a:r>
            <a:rPr lang="en-US" cap="none" sz="1000" b="0" i="0" u="none" baseline="0"/>
            <a:t>There were no profits/(losses) on any sale of unquoted investments and/or properties respectively for the current financial year ended 31 December 2006 except as follows:
A subsidiary of the Company has a conditional agreement with a third party to dispose a three storey institutional building inclusive of 5.0 acres of land for RM8.5 million payable in shares of the third party. The above property has been reclassified as current asset held for resale in the current financial year.
The conditional disposal is still pending as at the end of the current financial year.
</a:t>
          </a:r>
        </a:p>
      </xdr:txBody>
    </xdr:sp>
    <xdr:clientData/>
  </xdr:oneCellAnchor>
  <xdr:oneCellAnchor>
    <xdr:from>
      <xdr:col>1</xdr:col>
      <xdr:colOff>0</xdr:colOff>
      <xdr:row>96</xdr:row>
      <xdr:rowOff>0</xdr:rowOff>
    </xdr:from>
    <xdr:ext cx="5934075" cy="228600"/>
    <xdr:sp>
      <xdr:nvSpPr>
        <xdr:cNvPr id="7" name="TextBox 7"/>
        <xdr:cNvSpPr txBox="1">
          <a:spLocks noChangeArrowheads="1"/>
        </xdr:cNvSpPr>
      </xdr:nvSpPr>
      <xdr:spPr>
        <a:xfrm>
          <a:off x="295275" y="18240375"/>
          <a:ext cx="5934075" cy="228600"/>
        </a:xfrm>
        <a:prstGeom prst="rect">
          <a:avLst/>
        </a:prstGeom>
        <a:noFill/>
        <a:ln w="9525" cmpd="sng">
          <a:noFill/>
        </a:ln>
      </xdr:spPr>
      <xdr:txBody>
        <a:bodyPr vertOverflow="clip" wrap="square"/>
        <a:p>
          <a:pPr algn="l">
            <a:defRPr/>
          </a:pPr>
          <a:r>
            <a:rPr lang="en-US" cap="none" sz="1000" b="0" i="0" u="none" baseline="0"/>
            <a:t>There were no financial instruments with off balance sheet risk as at the latest practicable date.</a:t>
          </a:r>
        </a:p>
      </xdr:txBody>
    </xdr:sp>
    <xdr:clientData/>
  </xdr:oneCellAnchor>
  <xdr:oneCellAnchor>
    <xdr:from>
      <xdr:col>1</xdr:col>
      <xdr:colOff>9525</xdr:colOff>
      <xdr:row>99</xdr:row>
      <xdr:rowOff>0</xdr:rowOff>
    </xdr:from>
    <xdr:ext cx="5915025" cy="247650"/>
    <xdr:sp>
      <xdr:nvSpPr>
        <xdr:cNvPr id="8" name="TextBox 8"/>
        <xdr:cNvSpPr txBox="1">
          <a:spLocks noChangeArrowheads="1"/>
        </xdr:cNvSpPr>
      </xdr:nvSpPr>
      <xdr:spPr>
        <a:xfrm>
          <a:off x="304800" y="18811875"/>
          <a:ext cx="5915025" cy="247650"/>
        </a:xfrm>
        <a:prstGeom prst="rect">
          <a:avLst/>
        </a:prstGeom>
        <a:noFill/>
        <a:ln w="9525" cmpd="sng">
          <a:noFill/>
        </a:ln>
      </xdr:spPr>
      <xdr:txBody>
        <a:bodyPr vertOverflow="clip" wrap="square"/>
        <a:p>
          <a:pPr algn="just">
            <a:defRPr/>
          </a:pPr>
          <a:r>
            <a:rPr lang="en-US" cap="none" sz="1000" b="0" i="0" u="none" baseline="0"/>
            <a:t>There was no pending material litigation as at latest practicable date.</a:t>
          </a:r>
        </a:p>
      </xdr:txBody>
    </xdr:sp>
    <xdr:clientData/>
  </xdr:oneCellAnchor>
  <xdr:oneCellAnchor>
    <xdr:from>
      <xdr:col>1</xdr:col>
      <xdr:colOff>0</xdr:colOff>
      <xdr:row>107</xdr:row>
      <xdr:rowOff>19050</xdr:rowOff>
    </xdr:from>
    <xdr:ext cx="5943600" cy="1771650"/>
    <xdr:sp>
      <xdr:nvSpPr>
        <xdr:cNvPr id="9" name="TextBox 9"/>
        <xdr:cNvSpPr txBox="1">
          <a:spLocks noChangeArrowheads="1"/>
        </xdr:cNvSpPr>
      </xdr:nvSpPr>
      <xdr:spPr>
        <a:xfrm>
          <a:off x="295275" y="20212050"/>
          <a:ext cx="5943600" cy="1771650"/>
        </a:xfrm>
        <a:prstGeom prst="rect">
          <a:avLst/>
        </a:prstGeom>
        <a:noFill/>
        <a:ln w="9525" cmpd="sng">
          <a:noFill/>
        </a:ln>
      </xdr:spPr>
      <xdr:txBody>
        <a:bodyPr vertOverflow="clip" wrap="square"/>
        <a:p>
          <a:pPr algn="just">
            <a:defRPr/>
          </a:pPr>
          <a:r>
            <a:rPr lang="en-US" cap="none" sz="1000" b="0" i="0" u="none" baseline="0"/>
            <a:t>The directors recommend a payment of dividend by the Company for the current financial year as follows:
(a) A first and final dividend of 2.5 sen less 27% tax.
(b) (i) Amount per share : 1.825 sen (net) per share.
     (ii)Previous corresponding period: 1.44 sen (net) per share after 28% income tax.
     (iii)Total dividend for the current financial year : RM1.825 million [2005: 1.440 million].
(c) Date payable will be determined at a later date.
(d) Date of entitlement will be determined at a later date.
</a:t>
          </a:r>
        </a:p>
      </xdr:txBody>
    </xdr:sp>
    <xdr:clientData/>
  </xdr:oneCellAnchor>
  <xdr:oneCellAnchor>
    <xdr:from>
      <xdr:col>0</xdr:col>
      <xdr:colOff>285750</xdr:colOff>
      <xdr:row>118</xdr:row>
      <xdr:rowOff>0</xdr:rowOff>
    </xdr:from>
    <xdr:ext cx="5962650" cy="628650"/>
    <xdr:sp>
      <xdr:nvSpPr>
        <xdr:cNvPr id="10" name="TextBox 10"/>
        <xdr:cNvSpPr txBox="1">
          <a:spLocks noChangeArrowheads="1"/>
        </xdr:cNvSpPr>
      </xdr:nvSpPr>
      <xdr:spPr>
        <a:xfrm>
          <a:off x="285750" y="22288500"/>
          <a:ext cx="5962650" cy="628650"/>
        </a:xfrm>
        <a:prstGeom prst="rect">
          <a:avLst/>
        </a:prstGeom>
        <a:noFill/>
        <a:ln w="9525" cmpd="sng">
          <a:noFill/>
        </a:ln>
      </xdr:spPr>
      <xdr:txBody>
        <a:bodyPr vertOverflow="clip" wrap="square"/>
        <a:p>
          <a:pPr algn="just">
            <a:defRPr/>
          </a:pPr>
          <a:r>
            <a:rPr lang="en-US" cap="none" sz="1000" b="0" i="0" u="none" baseline="0"/>
            <a:t>Basic earnings per share is calculated by dividing profit for the period attributable to ordinary equity holders of the parent by the weighted average number of ordinary shares in issue during the current financial year by the Company.</a:t>
          </a:r>
        </a:p>
      </xdr:txBody>
    </xdr:sp>
    <xdr:clientData/>
  </xdr:oneCellAnchor>
  <xdr:oneCellAnchor>
    <xdr:from>
      <xdr:col>1</xdr:col>
      <xdr:colOff>0</xdr:colOff>
      <xdr:row>135</xdr:row>
      <xdr:rowOff>0</xdr:rowOff>
    </xdr:from>
    <xdr:ext cx="5943600" cy="438150"/>
    <xdr:sp>
      <xdr:nvSpPr>
        <xdr:cNvPr id="11" name="TextBox 11"/>
        <xdr:cNvSpPr txBox="1">
          <a:spLocks noChangeArrowheads="1"/>
        </xdr:cNvSpPr>
      </xdr:nvSpPr>
      <xdr:spPr>
        <a:xfrm>
          <a:off x="295275" y="25441275"/>
          <a:ext cx="5943600" cy="438150"/>
        </a:xfrm>
        <a:prstGeom prst="rect">
          <a:avLst/>
        </a:prstGeom>
        <a:no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28 February 2007. </a:t>
          </a:r>
        </a:p>
      </xdr:txBody>
    </xdr:sp>
    <xdr:clientData/>
  </xdr:oneCellAnchor>
  <xdr:oneCellAnchor>
    <xdr:from>
      <xdr:col>0</xdr:col>
      <xdr:colOff>9525</xdr:colOff>
      <xdr:row>4</xdr:row>
      <xdr:rowOff>9525</xdr:rowOff>
    </xdr:from>
    <xdr:ext cx="6248400" cy="390525"/>
    <xdr:sp>
      <xdr:nvSpPr>
        <xdr:cNvPr id="12" name="TextBox 12"/>
        <xdr:cNvSpPr txBox="1">
          <a:spLocks noChangeArrowheads="1"/>
        </xdr:cNvSpPr>
      </xdr:nvSpPr>
      <xdr:spPr>
        <a:xfrm>
          <a:off x="9525" y="771525"/>
          <a:ext cx="6248400" cy="3905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B : EXPLANATORY NOTES PURSUANT TO APPENDIX 9B OF THE LISTING REQUIREMENT OF BURSA MALAYSIA SECURITIES BERHAD</a:t>
          </a:r>
        </a:p>
      </xdr:txBody>
    </xdr:sp>
    <xdr:clientData/>
  </xdr:oneCellAnchor>
  <xdr:oneCellAnchor>
    <xdr:from>
      <xdr:col>0</xdr:col>
      <xdr:colOff>285750</xdr:colOff>
      <xdr:row>93</xdr:row>
      <xdr:rowOff>19050</xdr:rowOff>
    </xdr:from>
    <xdr:ext cx="5648325" cy="247650"/>
    <xdr:sp>
      <xdr:nvSpPr>
        <xdr:cNvPr id="13" name="TextBox 13"/>
        <xdr:cNvSpPr txBox="1">
          <a:spLocks noChangeArrowheads="1"/>
        </xdr:cNvSpPr>
      </xdr:nvSpPr>
      <xdr:spPr>
        <a:xfrm>
          <a:off x="285750" y="17687925"/>
          <a:ext cx="5648325" cy="247650"/>
        </a:xfrm>
        <a:prstGeom prst="rect">
          <a:avLst/>
        </a:prstGeom>
        <a:noFill/>
        <a:ln w="9525" cmpd="sng">
          <a:noFill/>
        </a:ln>
      </xdr:spPr>
      <xdr:txBody>
        <a:bodyPr vertOverflow="clip" wrap="square"/>
        <a:p>
          <a:pPr algn="l">
            <a:defRPr/>
          </a:pPr>
          <a:r>
            <a:rPr lang="en-US" cap="none" sz="1000" b="0" i="0" u="none" baseline="0"/>
            <a:t>None of the Group borrowings is denominated in foreign currency.</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PCB\Desktop\QTRLY%20REPORTS\YEAR%202006\DEC%2006\working\QUARTERLY%20INTERIM%20REPORTING\Consolidation%20accounts%2031%20Dec%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ORPORATE"/>
      <sheetName val="graph"/>
      <sheetName val="pa2"/>
      <sheetName val="proposed amendment1"/>
      <sheetName val="AC"/>
      <sheetName val="BOD"/>
      <sheetName val="IS"/>
      <sheetName val="cum"/>
      <sheetName val="dec"/>
      <sheetName val="sept"/>
      <sheetName val="june"/>
      <sheetName val="mar"/>
      <sheetName val="jan"/>
      <sheetName val="cum-b"/>
      <sheetName val="dec-b"/>
      <sheetName val="sept-b"/>
      <sheetName val="june-b"/>
      <sheetName val="mar-b"/>
      <sheetName val="var-qtr"/>
      <sheetName val="BS"/>
      <sheetName val="var-grp"/>
      <sheetName val="workings bs"/>
      <sheetName val="EQUITY"/>
      <sheetName val="CASHFLOW"/>
      <sheetName val="cf1"/>
      <sheetName val="workings cf"/>
      <sheetName val="abc"/>
      <sheetName val="klpb"/>
      <sheetName val="Part A"/>
      <sheetName val="Part B"/>
      <sheetName val="schedule 3"/>
      <sheetName val="schedule 2"/>
      <sheetName val="schedule"/>
      <sheetName val="budget"/>
      <sheetName val="interest schedule"/>
      <sheetName val="Part A2"/>
      <sheetName val="impaired"/>
      <sheetName val="capital commitment"/>
      <sheetName val="jualan saham klpb"/>
      <sheetName val="KPI"/>
      <sheetName val="wacc2"/>
      <sheetName val="WACC"/>
    </sheetNames>
    <sheetDataSet>
      <sheetData sheetId="33">
        <row r="57">
          <cell r="C57">
            <v>2137</v>
          </cell>
          <cell r="D57">
            <v>32822</v>
          </cell>
          <cell r="E57">
            <v>3215</v>
          </cell>
          <cell r="F57">
            <v>20455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6"/>
  <sheetViews>
    <sheetView tabSelected="1" workbookViewId="0" topLeftCell="A1">
      <selection activeCell="A1" sqref="A1"/>
    </sheetView>
  </sheetViews>
  <sheetFormatPr defaultColWidth="9.140625" defaultRowHeight="12.75"/>
  <cols>
    <col min="1" max="1" width="1.8515625" style="2" customWidth="1"/>
    <col min="2" max="3" width="9.140625" style="2" customWidth="1"/>
    <col min="4" max="4" width="11.57421875" style="2" customWidth="1"/>
    <col min="5" max="5" width="5.140625" style="3" customWidth="1"/>
    <col min="6" max="6" width="15.00390625" style="3" customWidth="1"/>
    <col min="7" max="7" width="2.00390625" style="3" customWidth="1"/>
    <col min="8" max="8" width="20.57421875" style="3" customWidth="1"/>
    <col min="9" max="9" width="4.57421875" style="3" customWidth="1"/>
    <col min="10" max="10" width="15.28125" style="3" customWidth="1"/>
    <col min="11" max="11" width="1.8515625" style="3" customWidth="1"/>
    <col min="12" max="12" width="19.7109375" style="3" customWidth="1"/>
    <col min="13" max="16384" width="9.140625" style="4" customWidth="1"/>
  </cols>
  <sheetData>
    <row r="1" ht="15">
      <c r="A1" s="1" t="s">
        <v>0</v>
      </c>
    </row>
    <row r="2" ht="14.25">
      <c r="A2" s="5" t="s">
        <v>1</v>
      </c>
    </row>
    <row r="3" ht="15">
      <c r="A3" s="1" t="s">
        <v>2</v>
      </c>
    </row>
    <row r="4" ht="15">
      <c r="A4" s="1" t="s">
        <v>3</v>
      </c>
    </row>
    <row r="5" ht="14.25">
      <c r="A5" s="5" t="s">
        <v>4</v>
      </c>
    </row>
    <row r="6" ht="14.25">
      <c r="A6" s="5"/>
    </row>
    <row r="7" spans="1:12" ht="15">
      <c r="A7" s="1"/>
      <c r="F7" s="72" t="s">
        <v>5</v>
      </c>
      <c r="G7" s="72"/>
      <c r="H7" s="72"/>
      <c r="I7" s="6"/>
      <c r="J7" s="72" t="s">
        <v>6</v>
      </c>
      <c r="K7" s="72"/>
      <c r="L7" s="72"/>
    </row>
    <row r="8" spans="1:12" ht="15">
      <c r="A8" s="1"/>
      <c r="F8" s="6" t="s">
        <v>7</v>
      </c>
      <c r="G8" s="6"/>
      <c r="H8" s="6" t="s">
        <v>8</v>
      </c>
      <c r="I8" s="6"/>
      <c r="J8" s="6" t="s">
        <v>7</v>
      </c>
      <c r="K8" s="6"/>
      <c r="L8" s="6" t="s">
        <v>8</v>
      </c>
    </row>
    <row r="9" spans="1:12" ht="15">
      <c r="A9" s="1"/>
      <c r="F9" s="6" t="s">
        <v>9</v>
      </c>
      <c r="G9" s="6"/>
      <c r="H9" s="7" t="s">
        <v>9</v>
      </c>
      <c r="J9" s="7" t="s">
        <v>9</v>
      </c>
      <c r="K9" s="6"/>
      <c r="L9" s="7" t="s">
        <v>9</v>
      </c>
    </row>
    <row r="10" spans="1:12" ht="15">
      <c r="A10" s="1"/>
      <c r="F10" s="7" t="s">
        <v>10</v>
      </c>
      <c r="G10" s="7"/>
      <c r="H10" s="7" t="s">
        <v>11</v>
      </c>
      <c r="J10" s="7" t="s">
        <v>12</v>
      </c>
      <c r="K10" s="7"/>
      <c r="L10" s="7" t="s">
        <v>11</v>
      </c>
    </row>
    <row r="11" spans="1:12" ht="15">
      <c r="A11" s="1"/>
      <c r="F11" s="7"/>
      <c r="G11" s="7"/>
      <c r="H11" s="7" t="s">
        <v>10</v>
      </c>
      <c r="J11" s="7"/>
      <c r="K11" s="7"/>
      <c r="L11" s="7" t="s">
        <v>13</v>
      </c>
    </row>
    <row r="12" spans="1:12" ht="15">
      <c r="A12" s="1"/>
      <c r="F12" s="8" t="s">
        <v>14</v>
      </c>
      <c r="G12" s="9"/>
      <c r="H12" s="8" t="s">
        <v>15</v>
      </c>
      <c r="J12" s="8" t="s">
        <v>14</v>
      </c>
      <c r="K12" s="9"/>
      <c r="L12" s="8" t="s">
        <v>15</v>
      </c>
    </row>
    <row r="13" spans="1:12" ht="15">
      <c r="A13" s="1"/>
      <c r="E13" s="6" t="s">
        <v>16</v>
      </c>
      <c r="F13" s="6" t="s">
        <v>17</v>
      </c>
      <c r="G13" s="6"/>
      <c r="H13" s="6" t="s">
        <v>17</v>
      </c>
      <c r="J13" s="6" t="s">
        <v>18</v>
      </c>
      <c r="K13" s="6"/>
      <c r="L13" s="6" t="s">
        <v>17</v>
      </c>
    </row>
    <row r="14" ht="15">
      <c r="A14" s="1"/>
    </row>
    <row r="15" spans="1:12" ht="14.25">
      <c r="A15" s="2" t="s">
        <v>19</v>
      </c>
      <c r="E15" s="3" t="s">
        <v>20</v>
      </c>
      <c r="F15" s="10">
        <v>59229</v>
      </c>
      <c r="G15" s="10"/>
      <c r="H15" s="10">
        <v>12868</v>
      </c>
      <c r="I15" s="11"/>
      <c r="J15" s="10">
        <v>143521</v>
      </c>
      <c r="K15" s="10"/>
      <c r="L15" s="10">
        <v>87682</v>
      </c>
    </row>
    <row r="16" spans="6:12" ht="14.25">
      <c r="F16" s="10"/>
      <c r="G16" s="10"/>
      <c r="H16" s="10"/>
      <c r="I16" s="11"/>
      <c r="J16" s="10"/>
      <c r="K16" s="10"/>
      <c r="L16" s="10"/>
    </row>
    <row r="17" spans="1:12" ht="14.25">
      <c r="A17" s="12" t="s">
        <v>21</v>
      </c>
      <c r="F17" s="13">
        <v>-41373</v>
      </c>
      <c r="G17" s="10"/>
      <c r="H17" s="13">
        <v>-5567</v>
      </c>
      <c r="I17" s="11"/>
      <c r="J17" s="13">
        <v>-75929</v>
      </c>
      <c r="K17" s="10"/>
      <c r="L17" s="13">
        <v>-46116</v>
      </c>
    </row>
    <row r="18" spans="1:12" ht="14.25">
      <c r="A18" s="12"/>
      <c r="F18" s="11"/>
      <c r="G18" s="10"/>
      <c r="H18" s="11"/>
      <c r="I18" s="11"/>
      <c r="J18" s="11"/>
      <c r="K18" s="10"/>
      <c r="L18" s="11"/>
    </row>
    <row r="19" spans="1:12" ht="15">
      <c r="A19" s="14" t="s">
        <v>22</v>
      </c>
      <c r="F19" s="11">
        <f>SUM(F15:F17)</f>
        <v>17856</v>
      </c>
      <c r="G19" s="10"/>
      <c r="H19" s="10">
        <f>H15+H17</f>
        <v>7301</v>
      </c>
      <c r="I19" s="11"/>
      <c r="J19" s="11">
        <f>SUM(J15:J17)</f>
        <v>67592</v>
      </c>
      <c r="K19" s="10"/>
      <c r="L19" s="10">
        <f>L15+L17</f>
        <v>41566</v>
      </c>
    </row>
    <row r="20" spans="1:12" ht="15">
      <c r="A20" s="14"/>
      <c r="F20" s="10"/>
      <c r="G20" s="10"/>
      <c r="H20" s="10"/>
      <c r="I20" s="11"/>
      <c r="J20" s="10"/>
      <c r="K20" s="10"/>
      <c r="L20" s="10"/>
    </row>
    <row r="21" spans="1:12" ht="14.25">
      <c r="A21" s="12" t="s">
        <v>23</v>
      </c>
      <c r="F21" s="10">
        <v>1179</v>
      </c>
      <c r="G21" s="10"/>
      <c r="H21" s="10">
        <v>964</v>
      </c>
      <c r="I21" s="11"/>
      <c r="J21" s="10">
        <v>3171</v>
      </c>
      <c r="K21" s="10"/>
      <c r="L21" s="10">
        <v>2790</v>
      </c>
    </row>
    <row r="22" spans="6:12" ht="14.25">
      <c r="F22" s="10"/>
      <c r="G22" s="10"/>
      <c r="H22" s="10"/>
      <c r="I22" s="11"/>
      <c r="J22" s="10"/>
      <c r="K22" s="10"/>
      <c r="L22" s="10"/>
    </row>
    <row r="23" spans="1:12" ht="14.25">
      <c r="A23" s="12" t="s">
        <v>24</v>
      </c>
      <c r="F23" s="10">
        <v>-6145</v>
      </c>
      <c r="G23" s="10"/>
      <c r="H23" s="10">
        <v>-6318</v>
      </c>
      <c r="I23" s="11"/>
      <c r="J23" s="10">
        <v>-22908</v>
      </c>
      <c r="K23" s="10"/>
      <c r="L23" s="10">
        <v>-25127</v>
      </c>
    </row>
    <row r="24" spans="1:12" ht="14.25">
      <c r="A24" s="12" t="s">
        <v>25</v>
      </c>
      <c r="F24" s="10">
        <v>-1160</v>
      </c>
      <c r="G24" s="10"/>
      <c r="H24" s="10">
        <v>-1494</v>
      </c>
      <c r="I24" s="11"/>
      <c r="J24" s="10">
        <v>-5286</v>
      </c>
      <c r="K24" s="10"/>
      <c r="L24" s="10">
        <v>-5504</v>
      </c>
    </row>
    <row r="25" spans="1:12" ht="14.25">
      <c r="A25" s="12" t="s">
        <v>26</v>
      </c>
      <c r="F25" s="10">
        <v>1252</v>
      </c>
      <c r="G25" s="10"/>
      <c r="H25" s="10">
        <v>891</v>
      </c>
      <c r="I25" s="11"/>
      <c r="J25" s="10">
        <v>1879</v>
      </c>
      <c r="K25" s="10"/>
      <c r="L25" s="10">
        <v>1559</v>
      </c>
    </row>
    <row r="26" spans="6:12" ht="14.25">
      <c r="F26" s="13"/>
      <c r="G26" s="10"/>
      <c r="H26" s="13"/>
      <c r="I26" s="11"/>
      <c r="J26" s="13"/>
      <c r="K26" s="10"/>
      <c r="L26" s="13"/>
    </row>
    <row r="27" spans="1:12" ht="15">
      <c r="A27" s="14" t="s">
        <v>27</v>
      </c>
      <c r="E27" s="3" t="s">
        <v>20</v>
      </c>
      <c r="F27" s="10">
        <f>SUM(F19:F26)</f>
        <v>12982</v>
      </c>
      <c r="G27" s="10"/>
      <c r="H27" s="10">
        <f>SUM(H19:H26)</f>
        <v>1344</v>
      </c>
      <c r="I27" s="11"/>
      <c r="J27" s="10">
        <f>SUM(J19:J26)</f>
        <v>44448</v>
      </c>
      <c r="K27" s="10"/>
      <c r="L27" s="10">
        <f>SUM(L19:L26)</f>
        <v>15284</v>
      </c>
    </row>
    <row r="28" spans="1:12" ht="15">
      <c r="A28" s="14"/>
      <c r="F28" s="10"/>
      <c r="G28" s="10"/>
      <c r="H28" s="10"/>
      <c r="I28" s="11"/>
      <c r="J28" s="10"/>
      <c r="K28" s="10"/>
      <c r="L28" s="10"/>
    </row>
    <row r="29" spans="1:12" ht="14.25">
      <c r="A29" s="12" t="s">
        <v>28</v>
      </c>
      <c r="E29" s="3" t="s">
        <v>29</v>
      </c>
      <c r="F29" s="10">
        <v>1147</v>
      </c>
      <c r="G29" s="10"/>
      <c r="H29" s="10">
        <v>-1788</v>
      </c>
      <c r="I29" s="11"/>
      <c r="J29" s="10">
        <v>-10831</v>
      </c>
      <c r="K29" s="10"/>
      <c r="L29" s="10">
        <v>-6078</v>
      </c>
    </row>
    <row r="30" spans="6:12" ht="14.25">
      <c r="F30" s="13"/>
      <c r="G30" s="10"/>
      <c r="H30" s="13"/>
      <c r="I30" s="11"/>
      <c r="J30" s="13"/>
      <c r="K30" s="10"/>
      <c r="L30" s="13"/>
    </row>
    <row r="31" spans="1:12" ht="15.75" thickBot="1">
      <c r="A31" s="14" t="s">
        <v>30</v>
      </c>
      <c r="B31" s="1"/>
      <c r="F31" s="15">
        <f>SUM(F27:F29)</f>
        <v>14129</v>
      </c>
      <c r="G31" s="10"/>
      <c r="H31" s="15">
        <f>SUM(H27:H29)</f>
        <v>-444</v>
      </c>
      <c r="I31" s="11"/>
      <c r="J31" s="15">
        <f>SUM(J27:J29)</f>
        <v>33617</v>
      </c>
      <c r="K31" s="10"/>
      <c r="L31" s="15">
        <f>SUM(L27:L29)</f>
        <v>9206</v>
      </c>
    </row>
    <row r="32" spans="2:12" ht="15">
      <c r="B32" s="1"/>
      <c r="F32" s="10"/>
      <c r="G32" s="10"/>
      <c r="H32" s="10"/>
      <c r="I32" s="11"/>
      <c r="J32" s="10"/>
      <c r="K32" s="10"/>
      <c r="L32" s="10"/>
    </row>
    <row r="33" spans="1:12" ht="14.25">
      <c r="A33" s="12"/>
      <c r="F33" s="10"/>
      <c r="G33" s="10"/>
      <c r="H33" s="10"/>
      <c r="I33" s="11"/>
      <c r="J33" s="10"/>
      <c r="K33" s="10"/>
      <c r="L33" s="10"/>
    </row>
    <row r="34" spans="1:12" ht="14.25">
      <c r="A34" s="2" t="s">
        <v>31</v>
      </c>
      <c r="F34" s="10"/>
      <c r="G34" s="10"/>
      <c r="H34" s="10"/>
      <c r="I34" s="11"/>
      <c r="J34" s="10"/>
      <c r="K34" s="10"/>
      <c r="L34" s="10"/>
    </row>
    <row r="35" spans="1:12" ht="14.25">
      <c r="A35" s="2" t="s">
        <v>32</v>
      </c>
      <c r="F35" s="10">
        <v>10999</v>
      </c>
      <c r="G35" s="10"/>
      <c r="H35" s="10">
        <v>-892</v>
      </c>
      <c r="I35" s="11"/>
      <c r="J35" s="10">
        <v>20833</v>
      </c>
      <c r="K35" s="10"/>
      <c r="L35" s="10">
        <v>4169</v>
      </c>
    </row>
    <row r="36" spans="1:12" ht="14.25">
      <c r="A36" s="2" t="s">
        <v>33</v>
      </c>
      <c r="F36" s="10">
        <v>3130</v>
      </c>
      <c r="G36" s="10"/>
      <c r="H36" s="10">
        <v>448</v>
      </c>
      <c r="I36" s="11"/>
      <c r="J36" s="10">
        <v>12784</v>
      </c>
      <c r="K36" s="10"/>
      <c r="L36" s="10">
        <v>5037</v>
      </c>
    </row>
    <row r="37" spans="6:12" ht="15" thickBot="1">
      <c r="F37" s="16">
        <f>F35+F36</f>
        <v>14129</v>
      </c>
      <c r="G37" s="10"/>
      <c r="H37" s="16">
        <f>H35+H36</f>
        <v>-444</v>
      </c>
      <c r="I37" s="11"/>
      <c r="J37" s="16">
        <f>J35+J36</f>
        <v>33617</v>
      </c>
      <c r="K37" s="10"/>
      <c r="L37" s="16">
        <f>L35+L36</f>
        <v>9206</v>
      </c>
    </row>
    <row r="38" spans="6:12" ht="14.25">
      <c r="F38" s="11"/>
      <c r="G38" s="10"/>
      <c r="H38" s="11"/>
      <c r="I38" s="11"/>
      <c r="J38" s="11"/>
      <c r="K38" s="10"/>
      <c r="L38" s="11"/>
    </row>
    <row r="39" spans="1:12" ht="15">
      <c r="A39" s="1" t="s">
        <v>34</v>
      </c>
      <c r="F39" s="10"/>
      <c r="G39" s="10"/>
      <c r="H39" s="10"/>
      <c r="I39" s="11"/>
      <c r="J39" s="10"/>
      <c r="K39" s="10"/>
      <c r="L39" s="10"/>
    </row>
    <row r="40" spans="2:12" ht="15">
      <c r="B40" s="1" t="s">
        <v>35</v>
      </c>
      <c r="F40" s="10"/>
      <c r="G40" s="10"/>
      <c r="H40" s="10"/>
      <c r="I40" s="11"/>
      <c r="J40" s="10"/>
      <c r="K40" s="10"/>
      <c r="L40" s="10"/>
    </row>
    <row r="41" spans="2:12" ht="15">
      <c r="B41" s="1"/>
      <c r="F41" s="10"/>
      <c r="G41" s="10"/>
      <c r="H41" s="10"/>
      <c r="I41" s="11"/>
      <c r="J41" s="10"/>
      <c r="K41" s="10"/>
      <c r="L41" s="10"/>
    </row>
    <row r="42" spans="2:12" ht="15">
      <c r="B42" s="1"/>
      <c r="F42" s="10"/>
      <c r="G42" s="10"/>
      <c r="H42" s="10"/>
      <c r="I42" s="11"/>
      <c r="J42" s="10"/>
      <c r="K42" s="10"/>
      <c r="L42" s="10"/>
    </row>
    <row r="43" spans="1:12" ht="15" thickBot="1">
      <c r="A43" s="12" t="s">
        <v>282</v>
      </c>
      <c r="E43" s="3" t="s">
        <v>36</v>
      </c>
      <c r="F43" s="17">
        <f>F35/100000*100</f>
        <v>10.999</v>
      </c>
      <c r="G43" s="18"/>
      <c r="H43" s="17">
        <f>H35/100000*100</f>
        <v>-0.8920000000000001</v>
      </c>
      <c r="I43" s="19"/>
      <c r="J43" s="17">
        <f>J35/100000*100</f>
        <v>20.833</v>
      </c>
      <c r="K43" s="18"/>
      <c r="L43" s="17">
        <f>L35/100000*100</f>
        <v>4.169</v>
      </c>
    </row>
    <row r="44" spans="2:9" ht="14.25">
      <c r="B44" s="2" t="s">
        <v>283</v>
      </c>
      <c r="F44" s="19"/>
      <c r="G44" s="19"/>
      <c r="H44" s="19"/>
      <c r="I44" s="19"/>
    </row>
    <row r="45" spans="6:9" ht="14.25">
      <c r="F45" s="19"/>
      <c r="G45" s="19"/>
      <c r="H45" s="19"/>
      <c r="I45" s="19"/>
    </row>
    <row r="47" ht="14.25">
      <c r="A47" s="12"/>
    </row>
    <row r="48" ht="14.25">
      <c r="A48" s="12"/>
    </row>
    <row r="49" ht="14.25">
      <c r="A49" s="12"/>
    </row>
    <row r="50" ht="14.25">
      <c r="A50" s="12"/>
    </row>
    <row r="52" ht="14.25">
      <c r="A52" s="12"/>
    </row>
    <row r="53" ht="14.25">
      <c r="A53" s="12"/>
    </row>
    <row r="54" ht="14.25">
      <c r="A54" s="12"/>
    </row>
    <row r="55" ht="14.25">
      <c r="A55" s="12"/>
    </row>
    <row r="56" ht="14.25">
      <c r="A56" s="12"/>
    </row>
    <row r="57" ht="14.25">
      <c r="A57" s="12"/>
    </row>
    <row r="58" ht="14.25">
      <c r="A58" s="12"/>
    </row>
    <row r="59" ht="14.25">
      <c r="A59" s="12"/>
    </row>
    <row r="70" ht="14.25">
      <c r="A70" s="12"/>
    </row>
    <row r="71" ht="14.25">
      <c r="A71" s="12"/>
    </row>
    <row r="72" ht="14.25">
      <c r="A72" s="12"/>
    </row>
    <row r="74" ht="14.25">
      <c r="A74" s="12"/>
    </row>
    <row r="75" ht="14.25">
      <c r="A75" s="12"/>
    </row>
    <row r="76" ht="14.25">
      <c r="A76" s="12"/>
    </row>
  </sheetData>
  <mergeCells count="2">
    <mergeCell ref="F7:H7"/>
    <mergeCell ref="J7:L7"/>
  </mergeCells>
  <printOptions/>
  <pageMargins left="0.36" right="0.21" top="0.4" bottom="0.39"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140625" defaultRowHeight="12.75"/>
  <cols>
    <col min="1" max="1" width="4.00390625" style="21" customWidth="1"/>
    <col min="2" max="2" width="46.8515625" style="21" customWidth="1"/>
    <col min="3" max="3" width="7.421875" style="22" customWidth="1"/>
    <col min="4" max="4" width="12.00390625" style="21" customWidth="1"/>
    <col min="5" max="5" width="2.28125" style="21" customWidth="1"/>
    <col min="6" max="6" width="14.140625" style="21" customWidth="1"/>
    <col min="7" max="7" width="11.57421875" style="23" customWidth="1"/>
    <col min="8" max="16384" width="9.140625" style="23" customWidth="1"/>
  </cols>
  <sheetData>
    <row r="1" ht="16.5">
      <c r="A1" s="20" t="s">
        <v>0</v>
      </c>
    </row>
    <row r="2" ht="16.5">
      <c r="A2" s="24" t="s">
        <v>1</v>
      </c>
    </row>
    <row r="3" spans="1:2" ht="16.5">
      <c r="A3" s="20" t="s">
        <v>37</v>
      </c>
      <c r="B3" s="20"/>
    </row>
    <row r="4" spans="1:2" ht="16.5">
      <c r="A4" s="20" t="s">
        <v>38</v>
      </c>
      <c r="B4" s="20"/>
    </row>
    <row r="5" spans="1:2" ht="16.5">
      <c r="A5" s="24" t="s">
        <v>4</v>
      </c>
      <c r="B5" s="20"/>
    </row>
    <row r="6" spans="4:6" ht="16.5">
      <c r="D6" s="25" t="s">
        <v>39</v>
      </c>
      <c r="E6" s="25"/>
      <c r="F6" s="25" t="s">
        <v>39</v>
      </c>
    </row>
    <row r="7" spans="3:6" ht="16.5">
      <c r="C7" s="26" t="s">
        <v>16</v>
      </c>
      <c r="D7" s="25" t="s">
        <v>40</v>
      </c>
      <c r="E7" s="25"/>
      <c r="F7" s="25" t="s">
        <v>41</v>
      </c>
    </row>
    <row r="8" spans="1:6" ht="16.5">
      <c r="A8" s="20"/>
      <c r="B8" s="20"/>
      <c r="D8" s="25" t="s">
        <v>42</v>
      </c>
      <c r="E8" s="25"/>
      <c r="F8" s="25" t="s">
        <v>42</v>
      </c>
    </row>
    <row r="9" spans="1:2" ht="16.5">
      <c r="A9" s="20" t="s">
        <v>43</v>
      </c>
      <c r="B9" s="20"/>
    </row>
    <row r="10" spans="1:6" ht="16.5">
      <c r="A10" s="21" t="s">
        <v>44</v>
      </c>
      <c r="C10" s="22" t="s">
        <v>45</v>
      </c>
      <c r="D10" s="27">
        <v>84247</v>
      </c>
      <c r="E10" s="27"/>
      <c r="F10" s="27">
        <v>89683</v>
      </c>
    </row>
    <row r="11" spans="1:6" ht="16.5">
      <c r="A11" s="21" t="s">
        <v>46</v>
      </c>
      <c r="D11" s="27">
        <v>107512</v>
      </c>
      <c r="E11" s="27"/>
      <c r="F11" s="27">
        <v>108872</v>
      </c>
    </row>
    <row r="12" spans="1:6" ht="16.5">
      <c r="A12" s="21" t="s">
        <v>47</v>
      </c>
      <c r="D12" s="27">
        <v>27195</v>
      </c>
      <c r="E12" s="27"/>
      <c r="F12" s="27">
        <v>25315</v>
      </c>
    </row>
    <row r="13" spans="1:6" ht="16.5">
      <c r="A13" s="21" t="s">
        <v>48</v>
      </c>
      <c r="D13" s="27">
        <v>3994</v>
      </c>
      <c r="E13" s="27"/>
      <c r="F13" s="27">
        <v>4623</v>
      </c>
    </row>
    <row r="14" spans="1:6" ht="16.5">
      <c r="A14" s="21" t="s">
        <v>49</v>
      </c>
      <c r="D14" s="27">
        <v>23812</v>
      </c>
      <c r="E14" s="27"/>
      <c r="F14" s="27">
        <v>23484</v>
      </c>
    </row>
    <row r="15" spans="1:6" ht="16.5">
      <c r="A15" s="21" t="s">
        <v>50</v>
      </c>
      <c r="D15" s="27">
        <v>421</v>
      </c>
      <c r="E15" s="27"/>
      <c r="F15" s="27">
        <v>720</v>
      </c>
    </row>
    <row r="16" spans="4:6" ht="16.5">
      <c r="D16" s="28">
        <f>SUM(D10:D15)</f>
        <v>247181</v>
      </c>
      <c r="E16" s="27"/>
      <c r="F16" s="28">
        <f>SUM(F10:F15)</f>
        <v>252697</v>
      </c>
    </row>
    <row r="17" spans="1:6" ht="16.5">
      <c r="A17" s="20" t="s">
        <v>51</v>
      </c>
      <c r="B17" s="20"/>
      <c r="D17" s="27"/>
      <c r="E17" s="27"/>
      <c r="F17" s="27"/>
    </row>
    <row r="18" spans="1:6" ht="16.5">
      <c r="A18" s="21" t="s">
        <v>52</v>
      </c>
      <c r="D18" s="27">
        <v>142216</v>
      </c>
      <c r="E18" s="27"/>
      <c r="F18" s="27">
        <v>162307</v>
      </c>
    </row>
    <row r="19" spans="1:6" ht="16.5">
      <c r="A19" s="21" t="s">
        <v>53</v>
      </c>
      <c r="D19" s="27">
        <v>12879</v>
      </c>
      <c r="E19" s="27"/>
      <c r="F19" s="27">
        <v>2871</v>
      </c>
    </row>
    <row r="20" spans="1:6" ht="16.5">
      <c r="A20" s="21" t="s">
        <v>54</v>
      </c>
      <c r="D20" s="27">
        <v>62109</v>
      </c>
      <c r="E20" s="27"/>
      <c r="F20" s="27">
        <v>60374</v>
      </c>
    </row>
    <row r="21" spans="1:6" ht="16.5">
      <c r="A21" s="21" t="s">
        <v>55</v>
      </c>
      <c r="C21" s="22" t="s">
        <v>56</v>
      </c>
      <c r="D21" s="27">
        <v>103644</v>
      </c>
      <c r="E21" s="27"/>
      <c r="F21" s="27">
        <v>102764</v>
      </c>
    </row>
    <row r="22" spans="1:6" ht="16.5">
      <c r="A22" s="21" t="s">
        <v>57</v>
      </c>
      <c r="D22" s="27">
        <v>1941</v>
      </c>
      <c r="E22" s="27"/>
      <c r="F22" s="27">
        <v>1950</v>
      </c>
    </row>
    <row r="23" spans="1:6" ht="16.5">
      <c r="A23" s="21" t="s">
        <v>58</v>
      </c>
      <c r="D23" s="27">
        <v>3306</v>
      </c>
      <c r="E23" s="27"/>
      <c r="F23" s="27">
        <v>0</v>
      </c>
    </row>
    <row r="24" spans="1:6" ht="16.5">
      <c r="A24" s="21" t="s">
        <v>59</v>
      </c>
      <c r="C24" s="22" t="s">
        <v>56</v>
      </c>
      <c r="D24" s="29">
        <v>71149</v>
      </c>
      <c r="E24" s="27"/>
      <c r="F24" s="29">
        <v>49955</v>
      </c>
    </row>
    <row r="25" spans="4:6" ht="16.5">
      <c r="D25" s="30">
        <f>SUM(D18:D24)</f>
        <v>397244</v>
      </c>
      <c r="E25" s="31"/>
      <c r="F25" s="30">
        <f>SUM(F18:F24)</f>
        <v>380221</v>
      </c>
    </row>
    <row r="26" spans="1:6" ht="16.5">
      <c r="A26" s="23" t="s">
        <v>60</v>
      </c>
      <c r="C26" s="22" t="s">
        <v>61</v>
      </c>
      <c r="D26" s="27">
        <v>6340</v>
      </c>
      <c r="E26" s="27"/>
      <c r="F26" s="27">
        <v>0</v>
      </c>
    </row>
    <row r="27" spans="4:6" ht="16.5">
      <c r="D27" s="28">
        <f>SUM(D25:D26)</f>
        <v>403584</v>
      </c>
      <c r="E27" s="27"/>
      <c r="F27" s="28">
        <f>SUM(F25:F26)</f>
        <v>380221</v>
      </c>
    </row>
    <row r="28" spans="4:6" ht="16.5">
      <c r="D28" s="31"/>
      <c r="E28" s="27"/>
      <c r="F28" s="31"/>
    </row>
    <row r="29" spans="1:6" ht="16.5">
      <c r="A29" s="20" t="s">
        <v>62</v>
      </c>
      <c r="D29" s="27"/>
      <c r="E29" s="27"/>
      <c r="F29" s="27"/>
    </row>
    <row r="30" spans="1:6" ht="16.5">
      <c r="A30" s="21" t="s">
        <v>63</v>
      </c>
      <c r="C30" s="22" t="s">
        <v>64</v>
      </c>
      <c r="D30" s="27">
        <v>90823</v>
      </c>
      <c r="E30" s="27"/>
      <c r="F30" s="27">
        <v>85679</v>
      </c>
    </row>
    <row r="31" spans="1:6" ht="16.5">
      <c r="A31" s="21" t="s">
        <v>65</v>
      </c>
      <c r="D31" s="27">
        <v>5980</v>
      </c>
      <c r="E31" s="27"/>
      <c r="F31" s="27">
        <v>6341</v>
      </c>
    </row>
    <row r="32" spans="1:6" ht="16.5">
      <c r="A32" s="21" t="s">
        <v>66</v>
      </c>
      <c r="D32" s="27">
        <v>56330</v>
      </c>
      <c r="E32" s="27"/>
      <c r="F32" s="27">
        <v>59941</v>
      </c>
    </row>
    <row r="33" spans="1:6" ht="16.5">
      <c r="A33" s="21" t="s">
        <v>67</v>
      </c>
      <c r="D33" s="31">
        <v>2802</v>
      </c>
      <c r="E33" s="31"/>
      <c r="F33" s="31">
        <v>3204</v>
      </c>
    </row>
    <row r="34" spans="1:6" ht="16.5">
      <c r="A34" s="21" t="s">
        <v>68</v>
      </c>
      <c r="D34" s="27">
        <v>1602</v>
      </c>
      <c r="E34" s="27"/>
      <c r="F34" s="27">
        <v>2571</v>
      </c>
    </row>
    <row r="35" spans="4:6" ht="16.5">
      <c r="D35" s="28">
        <f>SUM(D30:D34)</f>
        <v>157537</v>
      </c>
      <c r="E35" s="27"/>
      <c r="F35" s="28">
        <f>SUM(F30:F34)</f>
        <v>157736</v>
      </c>
    </row>
    <row r="36" spans="4:6" ht="16.5">
      <c r="D36" s="27"/>
      <c r="E36" s="27"/>
      <c r="F36" s="27"/>
    </row>
    <row r="37" spans="1:6" ht="16.5">
      <c r="A37" s="20" t="s">
        <v>69</v>
      </c>
      <c r="D37" s="27">
        <f>D27-D35</f>
        <v>246047</v>
      </c>
      <c r="E37" s="27"/>
      <c r="F37" s="27">
        <f>F27-F35</f>
        <v>222485</v>
      </c>
    </row>
    <row r="38" spans="4:6" ht="17.25" thickBot="1">
      <c r="D38" s="32">
        <f>D16+D37</f>
        <v>493228</v>
      </c>
      <c r="E38" s="27"/>
      <c r="F38" s="32">
        <f>F16+F37+F26</f>
        <v>475182</v>
      </c>
    </row>
    <row r="39" spans="1:6" ht="16.5">
      <c r="A39" s="20" t="s">
        <v>70</v>
      </c>
      <c r="B39" s="20"/>
      <c r="D39" s="27"/>
      <c r="E39" s="27"/>
      <c r="F39" s="27"/>
    </row>
    <row r="40" spans="1:6" ht="16.5">
      <c r="A40" s="21" t="s">
        <v>71</v>
      </c>
      <c r="D40" s="27">
        <v>100000</v>
      </c>
      <c r="E40" s="27"/>
      <c r="F40" s="27">
        <v>100000</v>
      </c>
    </row>
    <row r="41" spans="1:6" ht="16.5">
      <c r="A41" s="21" t="s">
        <v>72</v>
      </c>
      <c r="D41" s="27">
        <v>172770</v>
      </c>
      <c r="E41" s="27"/>
      <c r="F41" s="27">
        <v>172770</v>
      </c>
    </row>
    <row r="42" spans="1:6" ht="16.5">
      <c r="A42" s="21" t="s">
        <v>73</v>
      </c>
      <c r="D42" s="29">
        <v>87489</v>
      </c>
      <c r="E42" s="27"/>
      <c r="F42" s="29">
        <v>67750</v>
      </c>
    </row>
    <row r="43" spans="1:6" ht="16.5">
      <c r="A43" s="21" t="s">
        <v>74</v>
      </c>
      <c r="D43" s="27">
        <f>SUM(D39:D42)</f>
        <v>360259</v>
      </c>
      <c r="E43" s="27"/>
      <c r="F43" s="27">
        <f>SUM(F39:F42)</f>
        <v>340520</v>
      </c>
    </row>
    <row r="44" spans="1:6" ht="16.5">
      <c r="A44" s="21" t="s">
        <v>33</v>
      </c>
      <c r="D44" s="27">
        <v>69971</v>
      </c>
      <c r="E44" s="27"/>
      <c r="F44" s="27">
        <v>66661</v>
      </c>
    </row>
    <row r="45" spans="1:6" ht="16.5">
      <c r="A45" s="20" t="s">
        <v>75</v>
      </c>
      <c r="D45" s="28">
        <f>SUM(D43:D44)</f>
        <v>430230</v>
      </c>
      <c r="E45" s="27"/>
      <c r="F45" s="28">
        <f>SUM(F43:F44)</f>
        <v>407181</v>
      </c>
    </row>
    <row r="46" spans="1:6" ht="16.5">
      <c r="A46" s="21" t="s">
        <v>63</v>
      </c>
      <c r="C46" s="22" t="s">
        <v>64</v>
      </c>
      <c r="D46" s="27">
        <v>55718</v>
      </c>
      <c r="E46" s="27"/>
      <c r="F46" s="27">
        <v>62889</v>
      </c>
    </row>
    <row r="47" spans="1:6" ht="16.5">
      <c r="A47" s="21" t="s">
        <v>76</v>
      </c>
      <c r="D47" s="27">
        <v>1234</v>
      </c>
      <c r="E47" s="27"/>
      <c r="F47" s="27">
        <v>695</v>
      </c>
    </row>
    <row r="48" spans="1:6" ht="16.5">
      <c r="A48" s="21" t="s">
        <v>77</v>
      </c>
      <c r="D48" s="27">
        <v>6046</v>
      </c>
      <c r="E48" s="27"/>
      <c r="F48" s="27">
        <v>4417</v>
      </c>
    </row>
    <row r="49" spans="1:6" ht="16.5">
      <c r="A49" s="20" t="s">
        <v>78</v>
      </c>
      <c r="D49" s="28">
        <f>SUM(D46:D48)</f>
        <v>62998</v>
      </c>
      <c r="E49" s="27"/>
      <c r="F49" s="28">
        <f>SUM(F46:F48)</f>
        <v>68001</v>
      </c>
    </row>
    <row r="50" spans="4:6" ht="17.25" thickBot="1">
      <c r="D50" s="32">
        <f>D45+D49</f>
        <v>493228</v>
      </c>
      <c r="F50" s="32">
        <f>F45+F49</f>
        <v>475182</v>
      </c>
    </row>
    <row r="51" ht="7.5" customHeight="1"/>
    <row r="52" ht="16.5"/>
    <row r="53" ht="16.5"/>
    <row r="54" ht="16.5"/>
    <row r="55" spans="4:9" ht="16.5">
      <c r="D55" s="23"/>
      <c r="I55" s="27">
        <f>D38-D50</f>
        <v>0</v>
      </c>
    </row>
  </sheetData>
  <printOptions/>
  <pageMargins left="0.67" right="0.64" top="0.24" bottom="0.17" header="0.25" footer="0.17"/>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3.421875" style="21" customWidth="1"/>
    <col min="2" max="2" width="25.140625" style="21" customWidth="1"/>
    <col min="3" max="3" width="9.140625" style="21" customWidth="1"/>
    <col min="4" max="4" width="11.28125" style="21" customWidth="1"/>
    <col min="5" max="5" width="10.140625" style="21" customWidth="1"/>
    <col min="6" max="6" width="15.57421875" style="21" customWidth="1"/>
    <col min="7" max="7" width="11.57421875" style="21" customWidth="1"/>
    <col min="8" max="8" width="9.7109375" style="21" customWidth="1"/>
    <col min="9" max="9" width="11.00390625" style="21" customWidth="1"/>
    <col min="10" max="16384" width="9.140625" style="23" customWidth="1"/>
  </cols>
  <sheetData>
    <row r="1" ht="16.5">
      <c r="A1" s="20" t="s">
        <v>0</v>
      </c>
    </row>
    <row r="2" ht="16.5">
      <c r="A2" s="21" t="s">
        <v>1</v>
      </c>
    </row>
    <row r="3" ht="16.5">
      <c r="A3" s="20" t="s">
        <v>79</v>
      </c>
    </row>
    <row r="4" ht="16.5">
      <c r="A4" s="20" t="s">
        <v>3</v>
      </c>
    </row>
    <row r="5" ht="16.5">
      <c r="A5" s="21" t="s">
        <v>4</v>
      </c>
    </row>
    <row r="7" spans="3:9" ht="16.5">
      <c r="C7" s="20"/>
      <c r="D7" s="20" t="s">
        <v>80</v>
      </c>
      <c r="E7" s="20"/>
      <c r="F7" s="20"/>
      <c r="G7" s="20"/>
      <c r="H7" s="25" t="s">
        <v>81</v>
      </c>
      <c r="I7" s="25" t="s">
        <v>82</v>
      </c>
    </row>
    <row r="8" spans="3:9" ht="16.5">
      <c r="C8" s="26" t="s">
        <v>16</v>
      </c>
      <c r="D8" s="20"/>
      <c r="E8" s="20"/>
      <c r="F8" s="25" t="s">
        <v>83</v>
      </c>
      <c r="G8" s="20"/>
      <c r="H8" s="25" t="s">
        <v>84</v>
      </c>
      <c r="I8" s="25" t="s">
        <v>85</v>
      </c>
    </row>
    <row r="9" spans="3:9" ht="16.5">
      <c r="C9" s="20"/>
      <c r="D9" s="25" t="s">
        <v>86</v>
      </c>
      <c r="E9" s="25" t="s">
        <v>86</v>
      </c>
      <c r="F9" s="25" t="s">
        <v>87</v>
      </c>
      <c r="G9" s="25"/>
      <c r="H9" s="25"/>
      <c r="I9" s="25"/>
    </row>
    <row r="10" spans="3:9" ht="16.5">
      <c r="C10" s="20"/>
      <c r="D10" s="25" t="s">
        <v>88</v>
      </c>
      <c r="E10" s="25" t="s">
        <v>89</v>
      </c>
      <c r="F10" s="25" t="s">
        <v>90</v>
      </c>
      <c r="G10" s="25" t="s">
        <v>91</v>
      </c>
      <c r="H10" s="25"/>
      <c r="I10" s="25"/>
    </row>
    <row r="11" spans="3:9" ht="16.5">
      <c r="C11" s="20"/>
      <c r="D11" s="25" t="s">
        <v>42</v>
      </c>
      <c r="E11" s="25" t="s">
        <v>42</v>
      </c>
      <c r="F11" s="25" t="s">
        <v>42</v>
      </c>
      <c r="G11" s="25" t="s">
        <v>42</v>
      </c>
      <c r="H11" s="25" t="s">
        <v>42</v>
      </c>
      <c r="I11" s="25" t="s">
        <v>42</v>
      </c>
    </row>
    <row r="14" spans="1:9" ht="16.5">
      <c r="A14" s="20" t="s">
        <v>92</v>
      </c>
      <c r="C14" s="22"/>
      <c r="D14" s="27">
        <v>100000</v>
      </c>
      <c r="E14" s="27">
        <v>172770</v>
      </c>
      <c r="F14" s="27">
        <v>65021</v>
      </c>
      <c r="G14" s="27">
        <f>SUM(D14:F14)</f>
        <v>337791</v>
      </c>
      <c r="H14" s="27">
        <v>66722</v>
      </c>
      <c r="I14" s="27">
        <f>SUM(G14:H14)</f>
        <v>404513</v>
      </c>
    </row>
    <row r="15" spans="3:9" ht="16.5">
      <c r="C15" s="22"/>
      <c r="D15" s="27"/>
      <c r="E15" s="27"/>
      <c r="F15" s="27"/>
      <c r="G15" s="27"/>
      <c r="H15" s="27"/>
      <c r="I15" s="27"/>
    </row>
    <row r="16" spans="1:9" ht="16.5">
      <c r="A16" s="21" t="s">
        <v>93</v>
      </c>
      <c r="C16" s="22"/>
      <c r="D16" s="31">
        <v>0</v>
      </c>
      <c r="E16" s="31">
        <v>0</v>
      </c>
      <c r="F16" s="31">
        <v>4169</v>
      </c>
      <c r="G16" s="31">
        <f>SUM(D16:F16)</f>
        <v>4169</v>
      </c>
      <c r="H16" s="31">
        <v>5037</v>
      </c>
      <c r="I16" s="31">
        <f>SUM(G16:H16)</f>
        <v>9206</v>
      </c>
    </row>
    <row r="17" spans="3:9" ht="16.5">
      <c r="C17" s="22"/>
      <c r="D17" s="31"/>
      <c r="E17" s="31"/>
      <c r="F17" s="31"/>
      <c r="G17" s="31"/>
      <c r="H17" s="31"/>
      <c r="I17" s="31"/>
    </row>
    <row r="18" spans="1:9" ht="16.5">
      <c r="A18" s="21" t="s">
        <v>94</v>
      </c>
      <c r="C18" s="22"/>
      <c r="D18" s="31">
        <v>0</v>
      </c>
      <c r="E18" s="31">
        <v>0</v>
      </c>
      <c r="F18" s="31">
        <v>-1440</v>
      </c>
      <c r="G18" s="31">
        <f>SUM(D18:F18)</f>
        <v>-1440</v>
      </c>
      <c r="H18" s="31">
        <v>0</v>
      </c>
      <c r="I18" s="31">
        <f>SUM(G18:H18)</f>
        <v>-1440</v>
      </c>
    </row>
    <row r="19" spans="3:9" ht="16.5">
      <c r="C19" s="22"/>
      <c r="D19" s="31"/>
      <c r="E19" s="31"/>
      <c r="F19" s="31"/>
      <c r="G19" s="31"/>
      <c r="H19" s="31"/>
      <c r="I19" s="31"/>
    </row>
    <row r="20" spans="1:9" ht="16.5">
      <c r="A20" s="21" t="s">
        <v>95</v>
      </c>
      <c r="C20" s="22"/>
      <c r="D20" s="31"/>
      <c r="E20" s="31"/>
      <c r="F20" s="31"/>
      <c r="G20" s="31"/>
      <c r="H20" s="31"/>
      <c r="I20" s="31"/>
    </row>
    <row r="21" spans="2:9" ht="16.5">
      <c r="B21" s="21" t="s">
        <v>96</v>
      </c>
      <c r="C21" s="22"/>
      <c r="D21" s="29">
        <v>0</v>
      </c>
      <c r="E21" s="29">
        <v>0</v>
      </c>
      <c r="F21" s="29">
        <v>0</v>
      </c>
      <c r="G21" s="29">
        <f>SUM(D21:F21)</f>
        <v>0</v>
      </c>
      <c r="H21" s="29">
        <v>-5098</v>
      </c>
      <c r="I21" s="29">
        <f>SUM(G21:H21)</f>
        <v>-5098</v>
      </c>
    </row>
    <row r="22" spans="3:9" ht="16.5">
      <c r="C22" s="22"/>
      <c r="D22" s="31"/>
      <c r="E22" s="31"/>
      <c r="F22" s="31"/>
      <c r="G22" s="31"/>
      <c r="H22" s="31"/>
      <c r="I22" s="31"/>
    </row>
    <row r="23" spans="1:9" ht="17.25" thickBot="1">
      <c r="A23" s="20" t="s">
        <v>97</v>
      </c>
      <c r="C23" s="22"/>
      <c r="D23" s="33">
        <f aca="true" t="shared" si="0" ref="D23:I23">SUM(D14:D21)</f>
        <v>100000</v>
      </c>
      <c r="E23" s="33">
        <f t="shared" si="0"/>
        <v>172770</v>
      </c>
      <c r="F23" s="33">
        <f t="shared" si="0"/>
        <v>67750</v>
      </c>
      <c r="G23" s="33">
        <f t="shared" si="0"/>
        <v>340520</v>
      </c>
      <c r="H23" s="33">
        <f t="shared" si="0"/>
        <v>66661</v>
      </c>
      <c r="I23" s="33">
        <f t="shared" si="0"/>
        <v>407181</v>
      </c>
    </row>
    <row r="24" spans="1:9" ht="16.5">
      <c r="A24" s="20"/>
      <c r="C24" s="22"/>
      <c r="D24" s="27"/>
      <c r="E24" s="27"/>
      <c r="F24" s="27"/>
      <c r="G24" s="27"/>
      <c r="H24" s="27"/>
      <c r="I24" s="27"/>
    </row>
    <row r="25" spans="1:9" ht="16.5">
      <c r="A25" s="20"/>
      <c r="C25" s="22"/>
      <c r="D25" s="27"/>
      <c r="E25" s="27"/>
      <c r="F25" s="27"/>
      <c r="G25" s="27"/>
      <c r="H25" s="27"/>
      <c r="I25" s="27"/>
    </row>
    <row r="26" spans="1:9" ht="16.5">
      <c r="A26" s="20"/>
      <c r="C26" s="22"/>
      <c r="D26" s="27"/>
      <c r="E26" s="27"/>
      <c r="F26" s="27"/>
      <c r="G26" s="27"/>
      <c r="H26" s="27"/>
      <c r="I26" s="27"/>
    </row>
    <row r="27" spans="1:9" ht="16.5">
      <c r="A27" s="20"/>
      <c r="C27" s="22"/>
      <c r="D27" s="27"/>
      <c r="E27" s="27"/>
      <c r="F27" s="27"/>
      <c r="G27" s="27"/>
      <c r="H27" s="27"/>
      <c r="I27" s="27"/>
    </row>
    <row r="28" spans="3:9" ht="16.5">
      <c r="C28" s="22"/>
      <c r="D28" s="27"/>
      <c r="E28" s="27"/>
      <c r="F28" s="27"/>
      <c r="G28" s="27"/>
      <c r="H28" s="27"/>
      <c r="I28" s="27"/>
    </row>
    <row r="29" spans="1:9" ht="16.5">
      <c r="A29" s="20" t="s">
        <v>98</v>
      </c>
      <c r="C29" s="22"/>
      <c r="D29" s="27">
        <v>100000</v>
      </c>
      <c r="E29" s="27">
        <v>172770</v>
      </c>
      <c r="F29" s="27">
        <v>67750</v>
      </c>
      <c r="G29" s="27">
        <f>SUM(D29:F29)</f>
        <v>340520</v>
      </c>
      <c r="H29" s="27">
        <v>66661</v>
      </c>
      <c r="I29" s="27">
        <f>G29+H29</f>
        <v>407181</v>
      </c>
    </row>
    <row r="30" spans="3:9" ht="16.5">
      <c r="C30" s="22"/>
      <c r="D30" s="27"/>
      <c r="E30" s="27"/>
      <c r="F30" s="27"/>
      <c r="G30" s="27"/>
      <c r="H30" s="27"/>
      <c r="I30" s="27"/>
    </row>
    <row r="31" spans="1:9" ht="16.5">
      <c r="A31" s="21" t="s">
        <v>99</v>
      </c>
      <c r="C31" s="22" t="s">
        <v>100</v>
      </c>
      <c r="D31" s="27">
        <v>0</v>
      </c>
      <c r="E31" s="27">
        <v>0</v>
      </c>
      <c r="F31" s="27">
        <v>346</v>
      </c>
      <c r="G31" s="27">
        <f>SUM(D31:F31)</f>
        <v>346</v>
      </c>
      <c r="H31" s="27">
        <v>0</v>
      </c>
      <c r="I31" s="27">
        <f>G31+H31</f>
        <v>346</v>
      </c>
    </row>
    <row r="32" spans="3:9" ht="16.5">
      <c r="C32" s="22"/>
      <c r="D32" s="29"/>
      <c r="E32" s="29"/>
      <c r="F32" s="29"/>
      <c r="G32" s="29"/>
      <c r="H32" s="29"/>
      <c r="I32" s="29"/>
    </row>
    <row r="33" spans="1:9" ht="16.5">
      <c r="A33" s="20" t="s">
        <v>101</v>
      </c>
      <c r="D33" s="27">
        <f aca="true" t="shared" si="1" ref="D33:I33">SUM(D29:D32)</f>
        <v>100000</v>
      </c>
      <c r="E33" s="27">
        <f t="shared" si="1"/>
        <v>172770</v>
      </c>
      <c r="F33" s="27">
        <f t="shared" si="1"/>
        <v>68096</v>
      </c>
      <c r="G33" s="27">
        <f t="shared" si="1"/>
        <v>340866</v>
      </c>
      <c r="H33" s="27">
        <f t="shared" si="1"/>
        <v>66661</v>
      </c>
      <c r="I33" s="27">
        <f t="shared" si="1"/>
        <v>407527</v>
      </c>
    </row>
    <row r="34" spans="1:9" ht="16.5">
      <c r="A34" s="20"/>
      <c r="D34" s="27"/>
      <c r="E34" s="27"/>
      <c r="F34" s="27"/>
      <c r="G34" s="27"/>
      <c r="H34" s="27"/>
      <c r="I34" s="27"/>
    </row>
    <row r="35" spans="1:9" ht="16.5">
      <c r="A35" s="21" t="s">
        <v>93</v>
      </c>
      <c r="D35" s="31">
        <v>0</v>
      </c>
      <c r="E35" s="31">
        <v>0</v>
      </c>
      <c r="F35" s="31">
        <v>20833</v>
      </c>
      <c r="G35" s="31">
        <f>SUM(D35:F35)</f>
        <v>20833</v>
      </c>
      <c r="H35" s="31">
        <v>12784</v>
      </c>
      <c r="I35" s="31">
        <f>SUM(G35:H35)</f>
        <v>33617</v>
      </c>
    </row>
    <row r="36" spans="4:9" ht="16.5">
      <c r="D36" s="31"/>
      <c r="E36" s="31"/>
      <c r="F36" s="31"/>
      <c r="G36" s="31"/>
      <c r="H36" s="31"/>
      <c r="I36" s="31"/>
    </row>
    <row r="37" spans="1:9" ht="16.5">
      <c r="A37" s="21" t="s">
        <v>94</v>
      </c>
      <c r="C37" s="22"/>
      <c r="D37" s="31">
        <v>0</v>
      </c>
      <c r="E37" s="31">
        <v>0</v>
      </c>
      <c r="F37" s="31">
        <v>-1440</v>
      </c>
      <c r="G37" s="31">
        <f>SUM(D37:F37)</f>
        <v>-1440</v>
      </c>
      <c r="H37" s="31">
        <v>0</v>
      </c>
      <c r="I37" s="31">
        <f>SUM(G37:H37)</f>
        <v>-1440</v>
      </c>
    </row>
    <row r="38" spans="3:9" ht="16.5">
      <c r="C38" s="22"/>
      <c r="D38" s="31"/>
      <c r="E38" s="31"/>
      <c r="F38" s="31"/>
      <c r="G38" s="31"/>
      <c r="H38" s="31"/>
      <c r="I38" s="31"/>
    </row>
    <row r="39" spans="1:9" ht="16.5">
      <c r="A39" s="21" t="s">
        <v>95</v>
      </c>
      <c r="C39" s="22"/>
      <c r="D39" s="31"/>
      <c r="E39" s="31"/>
      <c r="F39" s="31"/>
      <c r="G39" s="31"/>
      <c r="H39" s="31"/>
      <c r="I39" s="31"/>
    </row>
    <row r="40" spans="2:9" ht="16.5">
      <c r="B40" s="21" t="s">
        <v>96</v>
      </c>
      <c r="D40" s="29">
        <v>0</v>
      </c>
      <c r="E40" s="29">
        <v>0</v>
      </c>
      <c r="F40" s="29">
        <v>0</v>
      </c>
      <c r="G40" s="29">
        <v>0</v>
      </c>
      <c r="H40" s="29">
        <v>-9474</v>
      </c>
      <c r="I40" s="29">
        <f>H40</f>
        <v>-9474</v>
      </c>
    </row>
    <row r="41" spans="4:9" ht="16.5">
      <c r="D41" s="31"/>
      <c r="E41" s="31"/>
      <c r="F41" s="31"/>
      <c r="G41" s="31"/>
      <c r="H41" s="31"/>
      <c r="I41" s="31"/>
    </row>
    <row r="42" spans="1:9" ht="17.25" thickBot="1">
      <c r="A42" s="20" t="s">
        <v>102</v>
      </c>
      <c r="D42" s="33">
        <f aca="true" t="shared" si="2" ref="D42:I42">SUM(D33:D40)</f>
        <v>100000</v>
      </c>
      <c r="E42" s="33">
        <f t="shared" si="2"/>
        <v>172770</v>
      </c>
      <c r="F42" s="33">
        <f t="shared" si="2"/>
        <v>87489</v>
      </c>
      <c r="G42" s="33">
        <f t="shared" si="2"/>
        <v>360259</v>
      </c>
      <c r="H42" s="33">
        <f t="shared" si="2"/>
        <v>69971</v>
      </c>
      <c r="I42" s="33">
        <f t="shared" si="2"/>
        <v>430230</v>
      </c>
    </row>
    <row r="43" ht="16.5">
      <c r="G43" s="27"/>
    </row>
    <row r="44" spans="4:8" ht="16.5">
      <c r="D44" s="27"/>
      <c r="E44" s="27"/>
      <c r="F44" s="27"/>
      <c r="H44" s="27"/>
    </row>
    <row r="45" ht="16.5">
      <c r="H45" s="27"/>
    </row>
    <row r="46" ht="16.5">
      <c r="H46" s="27"/>
    </row>
    <row r="48" ht="16.5"/>
    <row r="49" ht="16.5"/>
  </sheetData>
  <printOptions/>
  <pageMargins left="0.4" right="0.21" top="0.51" bottom="0.48" header="0.5"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1" max="1" width="3.7109375" style="24" customWidth="1"/>
    <col min="2" max="2" width="61.00390625" style="24" customWidth="1"/>
    <col min="3" max="3" width="5.28125" style="24" customWidth="1"/>
    <col min="4" max="4" width="11.421875" style="35" customWidth="1"/>
    <col min="5" max="5" width="0.5625" style="24" customWidth="1"/>
    <col min="6" max="6" width="11.140625" style="24" customWidth="1"/>
    <col min="7" max="7" width="9.140625" style="24" customWidth="1"/>
    <col min="8" max="16384" width="9.140625" style="36" customWidth="1"/>
  </cols>
  <sheetData>
    <row r="1" ht="15">
      <c r="A1" s="34" t="s">
        <v>0</v>
      </c>
    </row>
    <row r="2" ht="15">
      <c r="A2" s="24" t="s">
        <v>1</v>
      </c>
    </row>
    <row r="3" ht="15">
      <c r="A3" s="34" t="s">
        <v>103</v>
      </c>
    </row>
    <row r="4" ht="15">
      <c r="A4" s="34" t="s">
        <v>3</v>
      </c>
    </row>
    <row r="5" ht="15">
      <c r="A5" s="24" t="s">
        <v>4</v>
      </c>
    </row>
    <row r="6" spans="4:6" ht="15">
      <c r="D6" s="73" t="s">
        <v>104</v>
      </c>
      <c r="E6" s="73"/>
      <c r="F6" s="73"/>
    </row>
    <row r="7" spans="4:6" ht="15">
      <c r="D7" s="34" t="s">
        <v>105</v>
      </c>
      <c r="E7" s="34"/>
      <c r="F7" s="34" t="s">
        <v>106</v>
      </c>
    </row>
    <row r="8" spans="4:6" ht="15">
      <c r="D8" s="37" t="s">
        <v>42</v>
      </c>
      <c r="E8" s="37"/>
      <c r="F8" s="37" t="s">
        <v>42</v>
      </c>
    </row>
    <row r="9" spans="1:6" ht="15">
      <c r="A9" s="34" t="s">
        <v>107</v>
      </c>
      <c r="D9" s="34"/>
      <c r="E9" s="34"/>
      <c r="F9" s="34"/>
    </row>
    <row r="10" spans="4:6" ht="7.5" customHeight="1">
      <c r="D10" s="34"/>
      <c r="E10" s="34"/>
      <c r="F10" s="34"/>
    </row>
    <row r="11" spans="1:6" ht="15">
      <c r="A11" s="24" t="s">
        <v>27</v>
      </c>
      <c r="D11" s="38">
        <v>44448</v>
      </c>
      <c r="E11" s="38"/>
      <c r="F11" s="38">
        <v>15284</v>
      </c>
    </row>
    <row r="12" spans="4:6" ht="15">
      <c r="D12" s="38"/>
      <c r="E12" s="38"/>
      <c r="F12" s="38"/>
    </row>
    <row r="13" spans="1:6" ht="15">
      <c r="A13" s="24" t="s">
        <v>108</v>
      </c>
      <c r="D13" s="38"/>
      <c r="E13" s="38"/>
      <c r="F13" s="38"/>
    </row>
    <row r="14" spans="2:6" ht="15">
      <c r="B14" s="24" t="s">
        <v>109</v>
      </c>
      <c r="D14" s="38">
        <v>3709</v>
      </c>
      <c r="E14" s="38"/>
      <c r="F14" s="38">
        <v>3133</v>
      </c>
    </row>
    <row r="15" spans="2:6" ht="15">
      <c r="B15" s="24" t="s">
        <v>110</v>
      </c>
      <c r="D15" s="39">
        <v>12639</v>
      </c>
      <c r="E15" s="38"/>
      <c r="F15" s="39">
        <v>6935</v>
      </c>
    </row>
    <row r="16" spans="1:6" ht="15">
      <c r="A16" s="24" t="s">
        <v>111</v>
      </c>
      <c r="D16" s="38">
        <f>SUM(D10:D15)</f>
        <v>60796</v>
      </c>
      <c r="E16" s="38"/>
      <c r="F16" s="38">
        <f>SUM(F10:F15)</f>
        <v>25352</v>
      </c>
    </row>
    <row r="17" spans="4:6" ht="7.5" customHeight="1">
      <c r="D17" s="38"/>
      <c r="E17" s="38"/>
      <c r="F17" s="38"/>
    </row>
    <row r="18" spans="1:6" ht="15">
      <c r="A18" s="24" t="s">
        <v>112</v>
      </c>
      <c r="D18" s="38"/>
      <c r="E18" s="38"/>
      <c r="F18" s="38"/>
    </row>
    <row r="19" spans="2:6" ht="15">
      <c r="B19" s="24" t="s">
        <v>113</v>
      </c>
      <c r="C19" s="24" t="s">
        <v>56</v>
      </c>
      <c r="D19" s="38">
        <v>-7823</v>
      </c>
      <c r="E19" s="38"/>
      <c r="F19" s="38">
        <v>21008</v>
      </c>
    </row>
    <row r="20" spans="2:6" ht="15">
      <c r="B20" s="24" t="s">
        <v>114</v>
      </c>
      <c r="D20" s="39">
        <v>-6576</v>
      </c>
      <c r="E20" s="38"/>
      <c r="F20" s="39">
        <v>-488</v>
      </c>
    </row>
    <row r="21" spans="1:6" ht="15">
      <c r="A21" s="24" t="s">
        <v>115</v>
      </c>
      <c r="D21" s="38">
        <f>SUM(D16:D20)</f>
        <v>46397</v>
      </c>
      <c r="E21" s="38"/>
      <c r="F21" s="38">
        <f>SUM(F16:F20)</f>
        <v>45872</v>
      </c>
    </row>
    <row r="22" spans="1:6" ht="15">
      <c r="A22" s="24" t="s">
        <v>116</v>
      </c>
      <c r="D22" s="38">
        <v>-11291</v>
      </c>
      <c r="E22" s="38"/>
      <c r="F22" s="38">
        <v>-11233</v>
      </c>
    </row>
    <row r="23" spans="1:6" ht="15">
      <c r="A23" s="24" t="s">
        <v>117</v>
      </c>
      <c r="D23" s="40">
        <f>SUM(D21:D22)</f>
        <v>35106</v>
      </c>
      <c r="E23" s="38"/>
      <c r="F23" s="40">
        <f>SUM(F21:F22)</f>
        <v>34639</v>
      </c>
    </row>
    <row r="24" spans="4:6" ht="7.5" customHeight="1">
      <c r="D24" s="38"/>
      <c r="E24" s="38"/>
      <c r="F24" s="38"/>
    </row>
    <row r="25" spans="1:6" ht="15">
      <c r="A25" s="34" t="s">
        <v>118</v>
      </c>
      <c r="D25" s="38"/>
      <c r="E25" s="38"/>
      <c r="F25" s="38"/>
    </row>
    <row r="26" spans="1:6" ht="15" customHeight="1">
      <c r="A26" s="35"/>
      <c r="D26" s="38"/>
      <c r="E26" s="38"/>
      <c r="F26" s="41"/>
    </row>
    <row r="27" spans="1:6" ht="15" customHeight="1">
      <c r="A27" s="24" t="s">
        <v>119</v>
      </c>
      <c r="D27" s="38">
        <v>1311</v>
      </c>
      <c r="E27" s="38"/>
      <c r="F27" s="38">
        <v>1486</v>
      </c>
    </row>
    <row r="28" spans="1:6" ht="15">
      <c r="A28" s="24" t="s">
        <v>120</v>
      </c>
      <c r="D28" s="38">
        <v>-1214</v>
      </c>
      <c r="E28" s="38"/>
      <c r="F28" s="38">
        <v>-1669</v>
      </c>
    </row>
    <row r="29" spans="1:6" ht="15" customHeight="1">
      <c r="A29" s="24" t="s">
        <v>121</v>
      </c>
      <c r="D29" s="38">
        <v>-2743</v>
      </c>
      <c r="E29" s="38"/>
      <c r="F29" s="38">
        <v>334</v>
      </c>
    </row>
    <row r="30" spans="1:9" ht="15">
      <c r="A30" s="24" t="s">
        <v>122</v>
      </c>
      <c r="D30" s="40">
        <f>SUM(D24:D29)</f>
        <v>-2646</v>
      </c>
      <c r="E30" s="38"/>
      <c r="F30" s="40">
        <f>SUM(F24:F29)</f>
        <v>151</v>
      </c>
      <c r="I30" s="42"/>
    </row>
    <row r="31" spans="4:6" ht="7.5" customHeight="1">
      <c r="D31" s="38"/>
      <c r="E31" s="38"/>
      <c r="F31" s="38"/>
    </row>
    <row r="32" spans="1:6" ht="15">
      <c r="A32" s="34" t="s">
        <v>123</v>
      </c>
      <c r="D32" s="38"/>
      <c r="E32" s="38"/>
      <c r="F32" s="38"/>
    </row>
    <row r="33" spans="4:6" ht="7.5" customHeight="1">
      <c r="D33" s="38"/>
      <c r="E33" s="38"/>
      <c r="F33" s="38"/>
    </row>
    <row r="34" spans="1:6" ht="15">
      <c r="A34" s="24" t="s">
        <v>124</v>
      </c>
      <c r="D34" s="38">
        <v>-5303</v>
      </c>
      <c r="E34" s="38"/>
      <c r="F34" s="38">
        <v>-5964</v>
      </c>
    </row>
    <row r="35" spans="1:6" ht="15">
      <c r="A35" s="24" t="s">
        <v>125</v>
      </c>
      <c r="D35" s="38">
        <v>-1440</v>
      </c>
      <c r="E35" s="38"/>
      <c r="F35" s="38">
        <v>-1440</v>
      </c>
    </row>
    <row r="36" spans="1:6" ht="15">
      <c r="A36" s="24" t="s">
        <v>126</v>
      </c>
      <c r="D36" s="38">
        <v>-2668</v>
      </c>
      <c r="E36" s="38"/>
      <c r="F36" s="38">
        <v>-4304</v>
      </c>
    </row>
    <row r="37" spans="1:9" ht="15">
      <c r="A37" s="24" t="s">
        <v>127</v>
      </c>
      <c r="D37" s="40">
        <f>SUM(D31:D36)</f>
        <v>-9411</v>
      </c>
      <c r="E37" s="38"/>
      <c r="F37" s="40">
        <f>SUM(F31:F36)</f>
        <v>-11708</v>
      </c>
      <c r="I37" s="42"/>
    </row>
    <row r="38" spans="4:6" ht="15">
      <c r="D38" s="43"/>
      <c r="E38" s="38"/>
      <c r="F38" s="43"/>
    </row>
    <row r="39" spans="1:8" ht="15">
      <c r="A39" s="24" t="s">
        <v>128</v>
      </c>
      <c r="D39" s="38">
        <f>D23+D30+D37</f>
        <v>23049</v>
      </c>
      <c r="E39" s="38"/>
      <c r="F39" s="38">
        <f>F23+F30+F37</f>
        <v>23082</v>
      </c>
      <c r="G39" s="38"/>
      <c r="H39" s="42"/>
    </row>
    <row r="40" spans="4:6" ht="15">
      <c r="D40" s="38"/>
      <c r="E40" s="38"/>
      <c r="F40" s="38"/>
    </row>
    <row r="41" spans="1:6" ht="15">
      <c r="A41" s="24" t="s">
        <v>129</v>
      </c>
      <c r="D41" s="38">
        <v>37243</v>
      </c>
      <c r="E41" s="38"/>
      <c r="F41" s="38">
        <v>14161</v>
      </c>
    </row>
    <row r="42" spans="4:6" ht="15">
      <c r="D42" s="38"/>
      <c r="E42" s="38"/>
      <c r="F42" s="38"/>
    </row>
    <row r="43" spans="1:6" ht="15.75" thickBot="1">
      <c r="A43" s="24" t="s">
        <v>130</v>
      </c>
      <c r="D43" s="44">
        <f>SUM(D39:D42)</f>
        <v>60292</v>
      </c>
      <c r="E43" s="38"/>
      <c r="F43" s="44">
        <f>SUM(F39:F42)</f>
        <v>37243</v>
      </c>
    </row>
    <row r="44" spans="1:6" ht="15">
      <c r="A44" s="24" t="s">
        <v>131</v>
      </c>
      <c r="D44" s="38"/>
      <c r="E44" s="38"/>
      <c r="F44" s="38"/>
    </row>
    <row r="45" spans="1:6" ht="15">
      <c r="A45" s="24" t="s">
        <v>59</v>
      </c>
      <c r="C45" s="24" t="s">
        <v>56</v>
      </c>
      <c r="D45" s="38">
        <v>71149</v>
      </c>
      <c r="E45" s="38"/>
      <c r="F45" s="38">
        <v>49955</v>
      </c>
    </row>
    <row r="46" spans="1:6" ht="15">
      <c r="A46" s="24" t="s">
        <v>132</v>
      </c>
      <c r="C46" s="24" t="s">
        <v>64</v>
      </c>
      <c r="D46" s="39">
        <v>-2392</v>
      </c>
      <c r="E46" s="38"/>
      <c r="F46" s="39">
        <v>-4887</v>
      </c>
    </row>
    <row r="47" spans="4:6" ht="15">
      <c r="D47" s="38">
        <f>SUM(D44:D46)</f>
        <v>68757</v>
      </c>
      <c r="E47" s="38"/>
      <c r="F47" s="38">
        <f>SUM(F44:F46)</f>
        <v>45068</v>
      </c>
    </row>
    <row r="48" spans="4:6" ht="4.5" customHeight="1">
      <c r="D48" s="38"/>
      <c r="E48" s="38"/>
      <c r="F48" s="38"/>
    </row>
    <row r="49" spans="1:6" ht="15">
      <c r="A49" s="24" t="s">
        <v>133</v>
      </c>
      <c r="D49" s="38">
        <v>-8465</v>
      </c>
      <c r="E49" s="38"/>
      <c r="F49" s="38">
        <v>-7825</v>
      </c>
    </row>
    <row r="50" spans="2:4" ht="15">
      <c r="B50" s="24" t="s">
        <v>134</v>
      </c>
      <c r="D50" s="24"/>
    </row>
    <row r="51" spans="4:6" ht="15.75" thickBot="1">
      <c r="D51" s="44">
        <f>D47+D49</f>
        <v>60292</v>
      </c>
      <c r="E51" s="43"/>
      <c r="F51" s="44">
        <f>F47+F49</f>
        <v>37243</v>
      </c>
    </row>
    <row r="52" ht="5.25" customHeight="1"/>
    <row r="53" ht="15"/>
    <row r="54" ht="15"/>
    <row r="55" ht="15"/>
    <row r="56" spans="4:6" ht="15">
      <c r="D56" s="41"/>
      <c r="F56" s="38"/>
    </row>
    <row r="58" ht="15">
      <c r="F58" s="38"/>
    </row>
  </sheetData>
  <mergeCells count="1">
    <mergeCell ref="D6:F6"/>
  </mergeCells>
  <printOptions/>
  <pageMargins left="0.45" right="0.25" top="0.49"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175"/>
  <sheetViews>
    <sheetView workbookViewId="0" topLeftCell="A1">
      <selection activeCell="A1" sqref="A1"/>
    </sheetView>
  </sheetViews>
  <sheetFormatPr defaultColWidth="9.140625" defaultRowHeight="12.75"/>
  <cols>
    <col min="1" max="1" width="3.7109375" style="36" customWidth="1"/>
    <col min="2" max="4" width="9.140625" style="36" customWidth="1"/>
    <col min="5" max="5" width="17.00390625" style="36" customWidth="1"/>
    <col min="6" max="6" width="10.28125" style="36" customWidth="1"/>
    <col min="7" max="7" width="10.140625" style="36" customWidth="1"/>
    <col min="8" max="9" width="10.28125" style="36" customWidth="1"/>
    <col min="10" max="10" width="10.57421875" style="36" customWidth="1"/>
    <col min="11" max="16384" width="9.140625" style="36" customWidth="1"/>
  </cols>
  <sheetData>
    <row r="1" ht="15">
      <c r="A1" s="45" t="s">
        <v>0</v>
      </c>
    </row>
    <row r="2" ht="15">
      <c r="A2" s="36" t="s">
        <v>1</v>
      </c>
    </row>
    <row r="3" ht="15">
      <c r="A3" s="45" t="s">
        <v>135</v>
      </c>
    </row>
    <row r="4" ht="15">
      <c r="A4" s="45"/>
    </row>
    <row r="5" ht="15">
      <c r="A5" s="45"/>
    </row>
    <row r="6" ht="15"/>
    <row r="7" ht="15">
      <c r="A7" s="45"/>
    </row>
    <row r="8" spans="1:2" ht="15">
      <c r="A8" s="45" t="s">
        <v>136</v>
      </c>
      <c r="B8" s="45" t="s">
        <v>137</v>
      </c>
    </row>
    <row r="9" ht="15">
      <c r="A9" s="45"/>
    </row>
    <row r="10" ht="15">
      <c r="A10" s="45"/>
    </row>
    <row r="11" ht="15">
      <c r="A11" s="45"/>
    </row>
    <row r="12" ht="15">
      <c r="A12" s="45"/>
    </row>
    <row r="13" ht="15">
      <c r="A13" s="45"/>
    </row>
    <row r="14" ht="15">
      <c r="A14" s="45"/>
    </row>
    <row r="15" ht="15">
      <c r="A15" s="45"/>
    </row>
    <row r="16" ht="15">
      <c r="A16" s="45"/>
    </row>
    <row r="17" spans="1:2" ht="15">
      <c r="A17" s="45" t="s">
        <v>138</v>
      </c>
      <c r="B17" s="45" t="s">
        <v>139</v>
      </c>
    </row>
    <row r="18" ht="15">
      <c r="A18" s="45"/>
    </row>
    <row r="19" ht="15">
      <c r="A19" s="45"/>
    </row>
    <row r="20" ht="15"/>
    <row r="21" ht="15"/>
    <row r="22" spans="2:3" ht="15">
      <c r="B22" s="36" t="s">
        <v>140</v>
      </c>
      <c r="C22" s="36" t="s">
        <v>141</v>
      </c>
    </row>
    <row r="23" spans="2:3" ht="15">
      <c r="B23" s="36" t="s">
        <v>142</v>
      </c>
      <c r="C23" s="36" t="s">
        <v>143</v>
      </c>
    </row>
    <row r="24" spans="2:3" ht="15">
      <c r="B24" s="36" t="s">
        <v>144</v>
      </c>
      <c r="C24" s="36" t="s">
        <v>145</v>
      </c>
    </row>
    <row r="25" spans="2:3" ht="15">
      <c r="B25" s="36" t="s">
        <v>146</v>
      </c>
      <c r="C25" s="36" t="s">
        <v>147</v>
      </c>
    </row>
    <row r="26" spans="2:3" ht="15">
      <c r="B26" s="36" t="s">
        <v>148</v>
      </c>
      <c r="C26" s="36" t="s">
        <v>53</v>
      </c>
    </row>
    <row r="27" spans="2:3" ht="15">
      <c r="B27" s="36" t="s">
        <v>149</v>
      </c>
      <c r="C27" s="36" t="s">
        <v>150</v>
      </c>
    </row>
    <row r="28" spans="2:3" ht="15">
      <c r="B28" s="36" t="s">
        <v>151</v>
      </c>
      <c r="C28" s="36" t="s">
        <v>152</v>
      </c>
    </row>
    <row r="29" spans="2:3" ht="15">
      <c r="B29" s="36" t="s">
        <v>153</v>
      </c>
      <c r="C29" s="36" t="s">
        <v>154</v>
      </c>
    </row>
    <row r="30" spans="2:3" ht="15">
      <c r="B30" s="36" t="s">
        <v>155</v>
      </c>
      <c r="C30" s="36" t="s">
        <v>156</v>
      </c>
    </row>
    <row r="31" spans="2:3" ht="15">
      <c r="B31" s="36" t="s">
        <v>157</v>
      </c>
      <c r="C31" s="36" t="s">
        <v>158</v>
      </c>
    </row>
    <row r="32" spans="2:3" ht="15">
      <c r="B32" s="36" t="s">
        <v>159</v>
      </c>
      <c r="C32" s="36" t="s">
        <v>160</v>
      </c>
    </row>
    <row r="33" spans="2:3" ht="15">
      <c r="B33" s="36" t="s">
        <v>161</v>
      </c>
      <c r="C33" s="36" t="s">
        <v>162</v>
      </c>
    </row>
    <row r="34" spans="2:3" ht="15">
      <c r="B34" s="36" t="s">
        <v>163</v>
      </c>
      <c r="C34" s="36" t="s">
        <v>164</v>
      </c>
    </row>
    <row r="35" spans="2:3" ht="15">
      <c r="B35" s="36" t="s">
        <v>165</v>
      </c>
      <c r="C35" s="36" t="s">
        <v>166</v>
      </c>
    </row>
    <row r="36" spans="2:3" ht="15">
      <c r="B36" s="36" t="s">
        <v>167</v>
      </c>
      <c r="C36" s="36" t="s">
        <v>168</v>
      </c>
    </row>
    <row r="37" spans="2:3" ht="15">
      <c r="B37" s="36" t="s">
        <v>169</v>
      </c>
      <c r="C37" s="36" t="s">
        <v>170</v>
      </c>
    </row>
    <row r="38" spans="2:3" ht="15">
      <c r="B38" s="36" t="s">
        <v>171</v>
      </c>
      <c r="C38" s="36" t="s">
        <v>172</v>
      </c>
    </row>
    <row r="40" spans="1:2" ht="15">
      <c r="A40" s="45"/>
      <c r="B40" s="45"/>
    </row>
    <row r="41" spans="1:2" ht="15">
      <c r="A41" s="45"/>
      <c r="B41" s="45"/>
    </row>
    <row r="42" spans="1:2" ht="15">
      <c r="A42" s="45"/>
      <c r="B42" s="45"/>
    </row>
    <row r="43" spans="1:2" ht="15">
      <c r="A43" s="45"/>
      <c r="B43" s="45"/>
    </row>
    <row r="44" spans="1:2" ht="15">
      <c r="A44" s="45" t="s">
        <v>173</v>
      </c>
      <c r="B44" s="45" t="s">
        <v>174</v>
      </c>
    </row>
    <row r="45" ht="15"/>
    <row r="46" ht="15"/>
    <row r="47" ht="15"/>
    <row r="48" ht="15"/>
    <row r="49" ht="15"/>
    <row r="50" ht="15"/>
    <row r="51" ht="15"/>
    <row r="52" ht="15"/>
    <row r="53" spans="1:2" ht="15">
      <c r="A53" s="45" t="s">
        <v>138</v>
      </c>
      <c r="B53" s="45" t="s">
        <v>175</v>
      </c>
    </row>
    <row r="54" spans="1:2" ht="15">
      <c r="A54" s="45"/>
      <c r="B54" s="45"/>
    </row>
    <row r="55" spans="1:2" ht="15">
      <c r="A55" s="45" t="s">
        <v>173</v>
      </c>
      <c r="B55" s="45" t="s">
        <v>174</v>
      </c>
    </row>
    <row r="56" ht="15">
      <c r="B56" s="45" t="s">
        <v>176</v>
      </c>
    </row>
    <row r="57" ht="15">
      <c r="B57" s="45"/>
    </row>
    <row r="58" spans="1:2" ht="15">
      <c r="A58" s="45"/>
      <c r="B58" s="45"/>
    </row>
    <row r="59" ht="15"/>
    <row r="60" ht="15"/>
    <row r="61" ht="15"/>
    <row r="62" ht="15"/>
    <row r="63" ht="15"/>
    <row r="64" ht="15"/>
    <row r="65" ht="15"/>
    <row r="66" s="69" customFormat="1" ht="12"/>
    <row r="67" spans="1:3" ht="15">
      <c r="A67" s="45" t="s">
        <v>177</v>
      </c>
      <c r="B67" s="45" t="s">
        <v>178</v>
      </c>
      <c r="C67" s="45"/>
    </row>
    <row r="68" ht="15"/>
    <row r="69" ht="15"/>
    <row r="70" ht="15"/>
    <row r="71" ht="15"/>
    <row r="72" ht="15"/>
    <row r="73" ht="15"/>
    <row r="74" ht="15"/>
    <row r="75" ht="15"/>
    <row r="76" ht="15"/>
    <row r="77" ht="15"/>
    <row r="78" ht="15"/>
    <row r="79" s="71" customFormat="1" ht="18"/>
    <row r="80" spans="1:2" ht="15">
      <c r="A80" s="45" t="s">
        <v>56</v>
      </c>
      <c r="B80" s="45" t="s">
        <v>179</v>
      </c>
    </row>
    <row r="81" ht="15"/>
    <row r="82" ht="15"/>
    <row r="83" ht="15"/>
    <row r="84" ht="15"/>
    <row r="85" ht="15"/>
    <row r="86" ht="15"/>
    <row r="87" ht="15"/>
    <row r="88" ht="15"/>
    <row r="89" s="70" customFormat="1" ht="9"/>
    <row r="90" spans="1:2" ht="15">
      <c r="A90" s="45" t="s">
        <v>180</v>
      </c>
      <c r="B90" s="45" t="s">
        <v>181</v>
      </c>
    </row>
    <row r="91" ht="15"/>
    <row r="92" ht="15"/>
    <row r="93" ht="15"/>
    <row r="94" spans="1:2" ht="15">
      <c r="A94" s="45" t="s">
        <v>20</v>
      </c>
      <c r="B94" s="45" t="s">
        <v>182</v>
      </c>
    </row>
    <row r="95" spans="1:9" ht="15">
      <c r="A95" s="45"/>
      <c r="B95" s="45"/>
      <c r="F95" s="74" t="s">
        <v>183</v>
      </c>
      <c r="G95" s="74"/>
      <c r="H95" s="74" t="s">
        <v>184</v>
      </c>
      <c r="I95" s="74"/>
    </row>
    <row r="96" spans="1:9" ht="15">
      <c r="A96" s="45"/>
      <c r="B96" s="45"/>
      <c r="F96" s="46" t="s">
        <v>40</v>
      </c>
      <c r="G96" s="46" t="s">
        <v>41</v>
      </c>
      <c r="H96" s="46" t="s">
        <v>40</v>
      </c>
      <c r="I96" s="46" t="s">
        <v>41</v>
      </c>
    </row>
    <row r="97" spans="1:9" ht="15">
      <c r="A97" s="45"/>
      <c r="B97" s="45"/>
      <c r="F97" s="46" t="s">
        <v>42</v>
      </c>
      <c r="G97" s="46" t="s">
        <v>42</v>
      </c>
      <c r="H97" s="46" t="s">
        <v>42</v>
      </c>
      <c r="I97" s="46" t="s">
        <v>42</v>
      </c>
    </row>
    <row r="98" ht="15">
      <c r="B98" s="45" t="s">
        <v>185</v>
      </c>
    </row>
    <row r="99" ht="15">
      <c r="B99" s="45"/>
    </row>
    <row r="100" spans="2:9" ht="15">
      <c r="B100" s="36" t="s">
        <v>186</v>
      </c>
      <c r="I100" s="24"/>
    </row>
    <row r="101" spans="3:9" ht="15">
      <c r="C101" s="36" t="s">
        <v>187</v>
      </c>
      <c r="F101" s="42">
        <v>5336</v>
      </c>
      <c r="G101" s="38">
        <v>3790</v>
      </c>
      <c r="H101" s="38">
        <v>18234</v>
      </c>
      <c r="I101" s="38">
        <v>14045</v>
      </c>
    </row>
    <row r="102" spans="3:9" ht="15">
      <c r="C102" s="36" t="s">
        <v>188</v>
      </c>
      <c r="F102" s="42">
        <v>18121</v>
      </c>
      <c r="G102" s="38">
        <v>10021</v>
      </c>
      <c r="H102" s="38">
        <v>70878</v>
      </c>
      <c r="I102" s="38">
        <v>46046</v>
      </c>
    </row>
    <row r="103" spans="3:9" ht="15">
      <c r="C103" s="36" t="s">
        <v>189</v>
      </c>
      <c r="F103" s="42">
        <v>15971</v>
      </c>
      <c r="G103" s="38">
        <v>-1449</v>
      </c>
      <c r="H103" s="38">
        <v>32433</v>
      </c>
      <c r="I103" s="38">
        <v>25103</v>
      </c>
    </row>
    <row r="104" spans="3:9" ht="15">
      <c r="C104" s="36" t="s">
        <v>190</v>
      </c>
      <c r="F104" s="47">
        <v>26903</v>
      </c>
      <c r="G104" s="39">
        <v>9912</v>
      </c>
      <c r="H104" s="39">
        <v>38758</v>
      </c>
      <c r="I104" s="39">
        <v>11894</v>
      </c>
    </row>
    <row r="105" spans="3:9" ht="15">
      <c r="C105" s="36" t="s">
        <v>191</v>
      </c>
      <c r="F105" s="42">
        <f>SUM(F100:F104)</f>
        <v>66331</v>
      </c>
      <c r="G105" s="38">
        <f>SUM(G100:G104)</f>
        <v>22274</v>
      </c>
      <c r="H105" s="38">
        <f>SUM(H100:H104)</f>
        <v>160303</v>
      </c>
      <c r="I105" s="38">
        <f>SUM(I100:I104)</f>
        <v>97088</v>
      </c>
    </row>
    <row r="106" spans="3:9" ht="15">
      <c r="C106" s="36" t="s">
        <v>192</v>
      </c>
      <c r="F106" s="47">
        <v>-7102</v>
      </c>
      <c r="G106" s="39">
        <v>-9406</v>
      </c>
      <c r="H106" s="39">
        <v>-16782</v>
      </c>
      <c r="I106" s="39">
        <v>-9406</v>
      </c>
    </row>
    <row r="107" spans="6:9" ht="15.75" thickBot="1">
      <c r="F107" s="48">
        <f>F105+F106</f>
        <v>59229</v>
      </c>
      <c r="G107" s="44">
        <f>G105+G106</f>
        <v>12868</v>
      </c>
      <c r="H107" s="44">
        <f>H105+H106</f>
        <v>143521</v>
      </c>
      <c r="I107" s="44">
        <f>I105+I106</f>
        <v>87682</v>
      </c>
    </row>
    <row r="108" spans="6:9" ht="15">
      <c r="F108" s="49"/>
      <c r="H108" s="50"/>
      <c r="I108" s="38"/>
    </row>
    <row r="109" spans="2:9" ht="15">
      <c r="B109" s="45" t="s">
        <v>193</v>
      </c>
      <c r="F109" s="46"/>
      <c r="G109" s="46"/>
      <c r="H109" s="46"/>
      <c r="I109" s="46"/>
    </row>
    <row r="110" spans="2:9" ht="15">
      <c r="B110" s="45"/>
      <c r="F110" s="49"/>
      <c r="H110" s="50"/>
      <c r="I110" s="42"/>
    </row>
    <row r="111" spans="2:9" ht="15">
      <c r="B111" s="36" t="s">
        <v>194</v>
      </c>
      <c r="F111" s="49"/>
      <c r="H111" s="50"/>
      <c r="I111" s="42"/>
    </row>
    <row r="112" spans="3:9" ht="15">
      <c r="C112" s="36" t="s">
        <v>187</v>
      </c>
      <c r="F112" s="42">
        <v>1070</v>
      </c>
      <c r="G112" s="38">
        <v>326</v>
      </c>
      <c r="H112" s="42">
        <f>'[1]schedule'!C57</f>
        <v>2137</v>
      </c>
      <c r="I112" s="38">
        <v>-95</v>
      </c>
    </row>
    <row r="113" spans="3:9" ht="15">
      <c r="C113" s="36" t="s">
        <v>188</v>
      </c>
      <c r="F113" s="42">
        <v>6607</v>
      </c>
      <c r="G113" s="38">
        <v>1510</v>
      </c>
      <c r="H113" s="42">
        <f>'[1]schedule'!D57</f>
        <v>32822</v>
      </c>
      <c r="I113" s="38">
        <v>14726</v>
      </c>
    </row>
    <row r="114" spans="3:9" ht="15">
      <c r="C114" s="36" t="s">
        <v>189</v>
      </c>
      <c r="F114" s="42">
        <v>-659</v>
      </c>
      <c r="G114" s="38">
        <v>-344</v>
      </c>
      <c r="H114" s="42">
        <f>'[1]schedule'!E57</f>
        <v>3215</v>
      </c>
      <c r="I114" s="38">
        <v>1118</v>
      </c>
    </row>
    <row r="115" spans="3:9" ht="15">
      <c r="C115" s="36" t="s">
        <v>190</v>
      </c>
      <c r="F115" s="47">
        <v>11734</v>
      </c>
      <c r="G115" s="39">
        <v>8759</v>
      </c>
      <c r="H115" s="47">
        <f>'[1]schedule'!F57</f>
        <v>20455</v>
      </c>
      <c r="I115" s="39">
        <v>9365</v>
      </c>
    </row>
    <row r="116" spans="6:13" ht="15">
      <c r="F116" s="51">
        <f>SUM(F111:F115)</f>
        <v>18752</v>
      </c>
      <c r="G116" s="43">
        <f>SUM(G111:G115)</f>
        <v>10251</v>
      </c>
      <c r="H116" s="51">
        <f>SUM(H111:H115)</f>
        <v>58629</v>
      </c>
      <c r="I116" s="43">
        <f>SUM(I111:I115)</f>
        <v>25114</v>
      </c>
      <c r="M116" s="42"/>
    </row>
    <row r="117" spans="3:9" ht="15">
      <c r="C117" s="36" t="s">
        <v>195</v>
      </c>
      <c r="F117" s="51">
        <v>1252</v>
      </c>
      <c r="G117" s="43">
        <v>891</v>
      </c>
      <c r="H117" s="51">
        <v>1879</v>
      </c>
      <c r="I117" s="43">
        <v>1559</v>
      </c>
    </row>
    <row r="118" spans="3:9" ht="15">
      <c r="C118" s="36" t="s">
        <v>192</v>
      </c>
      <c r="F118" s="51">
        <v>-6970</v>
      </c>
      <c r="G118" s="43">
        <v>-9279</v>
      </c>
      <c r="H118" s="51">
        <v>-15735</v>
      </c>
      <c r="I118" s="43">
        <v>-9280</v>
      </c>
    </row>
    <row r="119" spans="3:9" ht="15">
      <c r="C119" s="36" t="s">
        <v>196</v>
      </c>
      <c r="F119" s="43">
        <v>-52</v>
      </c>
      <c r="G119" s="43">
        <v>-519</v>
      </c>
      <c r="H119" s="43">
        <v>-325</v>
      </c>
      <c r="I119" s="43">
        <v>-2109</v>
      </c>
    </row>
    <row r="120" spans="6:13" ht="15.75" thickBot="1">
      <c r="F120" s="44">
        <f>SUM(F116:F119)</f>
        <v>12982</v>
      </c>
      <c r="G120" s="44">
        <f>SUM(G116:G119)</f>
        <v>1344</v>
      </c>
      <c r="H120" s="44">
        <f>SUM(H116:H119)</f>
        <v>44448</v>
      </c>
      <c r="I120" s="44">
        <f>SUM(I116:I119)</f>
        <v>15284</v>
      </c>
      <c r="M120" s="42"/>
    </row>
    <row r="121" spans="8:15" ht="15">
      <c r="H121" s="42"/>
      <c r="J121" s="42"/>
      <c r="M121" s="42"/>
      <c r="O121" s="42"/>
    </row>
    <row r="122" spans="12:14" ht="15">
      <c r="L122" s="42"/>
      <c r="N122" s="42"/>
    </row>
    <row r="123" spans="7:9" ht="15">
      <c r="G123" s="42"/>
      <c r="I123" s="42"/>
    </row>
    <row r="124" ht="15"/>
    <row r="125" ht="15"/>
    <row r="126" ht="15"/>
    <row r="127" spans="1:2" ht="15">
      <c r="A127" s="45" t="s">
        <v>197</v>
      </c>
      <c r="B127" s="45" t="s">
        <v>198</v>
      </c>
    </row>
    <row r="128" spans="1:2" ht="15">
      <c r="A128" s="45"/>
      <c r="B128" s="45"/>
    </row>
    <row r="129" ht="15"/>
    <row r="130" ht="15"/>
    <row r="131" spans="1:2" ht="15">
      <c r="A131" s="45" t="s">
        <v>199</v>
      </c>
      <c r="B131" s="45" t="s">
        <v>200</v>
      </c>
    </row>
    <row r="132" ht="15"/>
    <row r="133" ht="15"/>
    <row r="134" spans="1:2" ht="15">
      <c r="A134" s="45" t="s">
        <v>201</v>
      </c>
      <c r="B134" s="45" t="s">
        <v>202</v>
      </c>
    </row>
    <row r="135" ht="15"/>
    <row r="136" ht="15"/>
    <row r="137" ht="15"/>
    <row r="138" ht="15"/>
    <row r="139" spans="1:2" ht="15">
      <c r="A139" s="45" t="s">
        <v>203</v>
      </c>
      <c r="B139" s="45" t="s">
        <v>204</v>
      </c>
    </row>
    <row r="140" ht="15"/>
    <row r="141" ht="15">
      <c r="I141" s="46" t="s">
        <v>42</v>
      </c>
    </row>
    <row r="142" ht="15">
      <c r="B142" s="36" t="s">
        <v>205</v>
      </c>
    </row>
    <row r="143" spans="2:9" ht="15.75" thickBot="1">
      <c r="B143" s="36" t="s">
        <v>206</v>
      </c>
      <c r="I143" s="52">
        <v>1440</v>
      </c>
    </row>
    <row r="145" spans="1:2" ht="15">
      <c r="A145" s="45" t="s">
        <v>45</v>
      </c>
      <c r="B145" s="45" t="s">
        <v>207</v>
      </c>
    </row>
    <row r="146" ht="15"/>
    <row r="147" ht="15"/>
    <row r="148" ht="15"/>
    <row r="149" ht="15"/>
    <row r="150" spans="1:2" ht="15">
      <c r="A150" s="45" t="s">
        <v>208</v>
      </c>
      <c r="B150" s="45" t="s">
        <v>209</v>
      </c>
    </row>
    <row r="151" ht="15"/>
    <row r="152" ht="15"/>
    <row r="153" ht="15"/>
    <row r="154" spans="1:2" ht="15">
      <c r="A154" s="45" t="s">
        <v>210</v>
      </c>
      <c r="B154" s="45" t="s">
        <v>211</v>
      </c>
    </row>
    <row r="155" ht="15"/>
    <row r="156" ht="15"/>
    <row r="157" spans="1:2" ht="15">
      <c r="A157" s="45" t="s">
        <v>212</v>
      </c>
      <c r="B157" s="45" t="s">
        <v>213</v>
      </c>
    </row>
    <row r="158" ht="15"/>
    <row r="159" ht="15"/>
    <row r="160" spans="8:9" ht="15">
      <c r="H160" s="46" t="s">
        <v>214</v>
      </c>
      <c r="I160" s="46" t="s">
        <v>214</v>
      </c>
    </row>
    <row r="161" spans="8:9" ht="15">
      <c r="H161" s="46" t="s">
        <v>40</v>
      </c>
      <c r="I161" s="46" t="s">
        <v>41</v>
      </c>
    </row>
    <row r="162" spans="8:9" ht="15">
      <c r="H162" s="46" t="s">
        <v>42</v>
      </c>
      <c r="I162" s="46" t="s">
        <v>42</v>
      </c>
    </row>
    <row r="163" spans="8:9" ht="15">
      <c r="H163" s="46"/>
      <c r="I163" s="46"/>
    </row>
    <row r="164" spans="2:9" ht="15.75" thickBot="1">
      <c r="B164" s="36" t="s">
        <v>215</v>
      </c>
      <c r="H164" s="52">
        <v>11512</v>
      </c>
      <c r="I164" s="53">
        <v>3063</v>
      </c>
    </row>
    <row r="166" spans="1:3" ht="15">
      <c r="A166" s="45" t="s">
        <v>216</v>
      </c>
      <c r="B166" s="45" t="s">
        <v>217</v>
      </c>
      <c r="C166" s="45"/>
    </row>
    <row r="167" ht="15">
      <c r="B167" s="36" t="s">
        <v>218</v>
      </c>
    </row>
    <row r="168" spans="8:9" ht="15">
      <c r="H168" s="46" t="s">
        <v>214</v>
      </c>
      <c r="I168" s="46" t="s">
        <v>214</v>
      </c>
    </row>
    <row r="169" spans="1:9" ht="15">
      <c r="A169" s="54"/>
      <c r="H169" s="46" t="s">
        <v>219</v>
      </c>
      <c r="I169" s="46" t="s">
        <v>41</v>
      </c>
    </row>
    <row r="170" spans="1:9" ht="15">
      <c r="A170" s="54"/>
      <c r="B170" s="45" t="s">
        <v>220</v>
      </c>
      <c r="H170" s="46" t="s">
        <v>42</v>
      </c>
      <c r="I170" s="46" t="s">
        <v>42</v>
      </c>
    </row>
    <row r="171" ht="15">
      <c r="A171" s="54"/>
    </row>
    <row r="172" ht="15">
      <c r="A172" s="54"/>
    </row>
    <row r="173" spans="1:9" ht="15.75" thickBot="1">
      <c r="A173" s="54"/>
      <c r="H173" s="52">
        <v>4346</v>
      </c>
      <c r="I173" s="52">
        <v>6984</v>
      </c>
    </row>
    <row r="174" ht="15">
      <c r="A174" s="54"/>
    </row>
    <row r="175" spans="1:2" ht="15">
      <c r="A175" s="45" t="s">
        <v>221</v>
      </c>
      <c r="B175" s="45" t="s">
        <v>222</v>
      </c>
    </row>
    <row r="177" ht="15"/>
  </sheetData>
  <mergeCells count="2">
    <mergeCell ref="F95:G95"/>
    <mergeCell ref="H95:I95"/>
  </mergeCells>
  <printOptions/>
  <pageMargins left="0.6" right="0.51" top="0.49" bottom="0.52" header="0.5" footer="0.5"/>
  <pageSetup horizontalDpi="600" verticalDpi="600" orientation="portrait" paperSize="9" r:id="rId2"/>
  <rowBreaks count="2" manualBreakCount="2">
    <brk id="93" max="255" man="1"/>
    <brk id="138" max="255" man="1"/>
  </rowBreaks>
  <drawing r:id="rId1"/>
</worksheet>
</file>

<file path=xl/worksheets/sheet6.xml><?xml version="1.0" encoding="utf-8"?>
<worksheet xmlns="http://schemas.openxmlformats.org/spreadsheetml/2006/main" xmlns:r="http://schemas.openxmlformats.org/officeDocument/2006/relationships">
  <dimension ref="A1:O152"/>
  <sheetViews>
    <sheetView workbookViewId="0" topLeftCell="A1">
      <selection activeCell="A1" sqref="A1"/>
    </sheetView>
  </sheetViews>
  <sheetFormatPr defaultColWidth="9.140625" defaultRowHeight="12.75"/>
  <cols>
    <col min="1" max="1" width="4.421875" style="61" customWidth="1"/>
    <col min="2" max="2" width="3.140625" style="36" customWidth="1"/>
    <col min="3" max="7" width="9.140625" style="36" customWidth="1"/>
    <col min="8" max="9" width="10.28125" style="36" customWidth="1"/>
    <col min="10" max="10" width="10.00390625" style="36" customWidth="1"/>
    <col min="11" max="11" width="11.00390625" style="36" customWidth="1"/>
    <col min="12" max="12" width="9.140625" style="36" customWidth="1"/>
    <col min="13" max="15" width="9.140625" style="57" customWidth="1"/>
    <col min="16" max="16384" width="9.140625" style="36" customWidth="1"/>
  </cols>
  <sheetData>
    <row r="1" spans="1:12" ht="15">
      <c r="A1" s="55" t="s">
        <v>223</v>
      </c>
      <c r="B1" s="56"/>
      <c r="C1" s="57"/>
      <c r="D1" s="57"/>
      <c r="E1" s="57"/>
      <c r="F1" s="57"/>
      <c r="G1" s="57"/>
      <c r="H1" s="57"/>
      <c r="I1" s="57"/>
      <c r="J1" s="57"/>
      <c r="K1" s="58"/>
      <c r="L1" s="57"/>
    </row>
    <row r="2" spans="1:12" ht="15">
      <c r="A2" s="36" t="s">
        <v>1</v>
      </c>
      <c r="B2" s="56"/>
      <c r="C2" s="57"/>
      <c r="D2" s="57"/>
      <c r="E2" s="57"/>
      <c r="F2" s="57"/>
      <c r="G2" s="57"/>
      <c r="H2" s="57"/>
      <c r="I2" s="57"/>
      <c r="J2" s="57"/>
      <c r="K2" s="57"/>
      <c r="L2" s="57"/>
    </row>
    <row r="3" spans="1:12" ht="15">
      <c r="A3" s="59" t="s">
        <v>135</v>
      </c>
      <c r="B3" s="56"/>
      <c r="C3" s="57"/>
      <c r="D3" s="57"/>
      <c r="E3" s="57"/>
      <c r="F3" s="57"/>
      <c r="G3" s="57"/>
      <c r="H3" s="57"/>
      <c r="I3" s="57"/>
      <c r="J3" s="57"/>
      <c r="K3" s="57"/>
      <c r="L3" s="57"/>
    </row>
    <row r="4" spans="1:12" ht="15">
      <c r="A4" s="58"/>
      <c r="B4" s="57"/>
      <c r="C4" s="57"/>
      <c r="D4" s="57"/>
      <c r="E4" s="57"/>
      <c r="F4" s="57"/>
      <c r="G4" s="57"/>
      <c r="H4" s="57"/>
      <c r="I4" s="57"/>
      <c r="J4" s="57"/>
      <c r="K4" s="57"/>
      <c r="L4" s="57"/>
    </row>
    <row r="5" spans="1:12" ht="15">
      <c r="A5" s="60"/>
      <c r="B5" s="57"/>
      <c r="C5" s="57"/>
      <c r="D5" s="57"/>
      <c r="E5" s="57"/>
      <c r="F5" s="57"/>
      <c r="G5" s="57"/>
      <c r="H5" s="57"/>
      <c r="I5" s="57"/>
      <c r="J5" s="57"/>
      <c r="K5" s="57"/>
      <c r="L5" s="57"/>
    </row>
    <row r="6" spans="1:12" ht="15">
      <c r="A6" s="60"/>
      <c r="B6" s="57"/>
      <c r="C6" s="57"/>
      <c r="D6" s="57"/>
      <c r="E6" s="57"/>
      <c r="F6" s="57"/>
      <c r="G6" s="57"/>
      <c r="H6" s="57"/>
      <c r="I6" s="57"/>
      <c r="J6" s="57"/>
      <c r="K6" s="57"/>
      <c r="L6" s="57"/>
    </row>
    <row r="7" spans="1:12" ht="15">
      <c r="A7" s="60"/>
      <c r="B7" s="57"/>
      <c r="C7" s="57"/>
      <c r="D7" s="57"/>
      <c r="E7" s="57"/>
      <c r="F7" s="57"/>
      <c r="G7" s="57"/>
      <c r="H7" s="57"/>
      <c r="I7" s="57"/>
      <c r="J7" s="57"/>
      <c r="K7" s="57"/>
      <c r="L7" s="57"/>
    </row>
    <row r="8" spans="1:2" ht="15">
      <c r="A8" s="46" t="s">
        <v>224</v>
      </c>
      <c r="B8" s="45" t="s">
        <v>225</v>
      </c>
    </row>
    <row r="9" ht="15"/>
    <row r="10" ht="15"/>
    <row r="11" ht="15"/>
    <row r="12" ht="15"/>
    <row r="13" ht="15"/>
    <row r="14" ht="15"/>
    <row r="15" ht="15"/>
    <row r="16" spans="1:2" ht="15">
      <c r="A16" s="46" t="s">
        <v>226</v>
      </c>
      <c r="B16" s="45" t="s">
        <v>227</v>
      </c>
    </row>
    <row r="17" ht="15"/>
    <row r="18" ht="15"/>
    <row r="19" ht="15"/>
    <row r="20" ht="15"/>
    <row r="21" ht="15"/>
    <row r="22" spans="1:2" ht="15">
      <c r="A22" s="46" t="s">
        <v>228</v>
      </c>
      <c r="B22" s="45" t="s">
        <v>229</v>
      </c>
    </row>
    <row r="23" ht="15"/>
    <row r="24" ht="15"/>
    <row r="25" spans="1:2" ht="15">
      <c r="A25" s="46" t="s">
        <v>230</v>
      </c>
      <c r="B25" s="45" t="s">
        <v>231</v>
      </c>
    </row>
    <row r="26" ht="15"/>
    <row r="27" ht="15"/>
    <row r="28" ht="15"/>
    <row r="29" spans="1:2" ht="15">
      <c r="A29" s="46" t="s">
        <v>29</v>
      </c>
      <c r="B29" s="45" t="s">
        <v>28</v>
      </c>
    </row>
    <row r="30" spans="1:2" ht="15">
      <c r="A30" s="46"/>
      <c r="B30" s="36" t="s">
        <v>232</v>
      </c>
    </row>
    <row r="31" spans="8:11" ht="15">
      <c r="H31" s="74" t="s">
        <v>233</v>
      </c>
      <c r="I31" s="74"/>
      <c r="J31" s="74" t="s">
        <v>234</v>
      </c>
      <c r="K31" s="74"/>
    </row>
    <row r="32" spans="8:11" ht="15">
      <c r="H32" s="46" t="s">
        <v>40</v>
      </c>
      <c r="I32" s="46" t="s">
        <v>41</v>
      </c>
      <c r="J32" s="46" t="s">
        <v>40</v>
      </c>
      <c r="K32" s="46" t="s">
        <v>41</v>
      </c>
    </row>
    <row r="33" spans="8:11" ht="15">
      <c r="H33" s="46" t="s">
        <v>235</v>
      </c>
      <c r="I33" s="46" t="s">
        <v>235</v>
      </c>
      <c r="J33" s="46" t="s">
        <v>235</v>
      </c>
      <c r="K33" s="46" t="s">
        <v>235</v>
      </c>
    </row>
    <row r="35" spans="2:11" ht="15">
      <c r="B35" s="36" t="s">
        <v>236</v>
      </c>
      <c r="H35" s="38">
        <v>1870</v>
      </c>
      <c r="I35" s="38">
        <v>162</v>
      </c>
      <c r="J35" s="38">
        <v>13465</v>
      </c>
      <c r="K35" s="38">
        <v>4452</v>
      </c>
    </row>
    <row r="36" spans="2:11" ht="15">
      <c r="B36" s="36" t="s">
        <v>281</v>
      </c>
      <c r="H36" s="38">
        <v>-2727</v>
      </c>
      <c r="I36" s="38">
        <v>-157</v>
      </c>
      <c r="J36" s="38">
        <v>-2727</v>
      </c>
      <c r="K36" s="38">
        <v>-157</v>
      </c>
    </row>
    <row r="37" spans="2:11" ht="15">
      <c r="B37" s="36" t="s">
        <v>237</v>
      </c>
      <c r="H37" s="39">
        <v>-290</v>
      </c>
      <c r="I37" s="39">
        <v>1783</v>
      </c>
      <c r="J37" s="39">
        <v>93</v>
      </c>
      <c r="K37" s="39">
        <v>1783</v>
      </c>
    </row>
    <row r="38" spans="8:11" ht="15">
      <c r="H38" s="40">
        <f>SUM(H34:H37)</f>
        <v>-1147</v>
      </c>
      <c r="I38" s="40">
        <f>SUM(I34:I37)</f>
        <v>1788</v>
      </c>
      <c r="J38" s="40">
        <f>SUM(J34:J37)</f>
        <v>10831</v>
      </c>
      <c r="K38" s="40">
        <f>SUM(K34:K37)</f>
        <v>6078</v>
      </c>
    </row>
    <row r="39" spans="8:10" ht="15">
      <c r="H39" s="62"/>
      <c r="I39" s="62"/>
      <c r="J39" s="62"/>
    </row>
    <row r="40" ht="15"/>
    <row r="41" ht="15"/>
    <row r="42" ht="15"/>
    <row r="43" ht="15"/>
    <row r="44" ht="15"/>
    <row r="45" spans="1:2" ht="15">
      <c r="A45" s="46" t="s">
        <v>61</v>
      </c>
      <c r="B45" s="45" t="s">
        <v>238</v>
      </c>
    </row>
    <row r="46" ht="15"/>
    <row r="47" ht="15"/>
    <row r="48" ht="15"/>
    <row r="49" ht="15"/>
    <row r="50" ht="15"/>
    <row r="51" ht="15"/>
    <row r="52" ht="15"/>
    <row r="53" ht="15"/>
    <row r="54" ht="15"/>
    <row r="55" spans="1:3" ht="15">
      <c r="A55" s="46" t="s">
        <v>239</v>
      </c>
      <c r="B55" s="45" t="s">
        <v>240</v>
      </c>
      <c r="C55" s="45"/>
    </row>
    <row r="56" spans="2:3" ht="15">
      <c r="B56" s="36" t="s">
        <v>173</v>
      </c>
      <c r="C56" s="36" t="s">
        <v>241</v>
      </c>
    </row>
    <row r="58" spans="2:3" ht="15">
      <c r="B58" s="36" t="s">
        <v>242</v>
      </c>
      <c r="C58" s="36" t="s">
        <v>243</v>
      </c>
    </row>
    <row r="59" spans="10:11" ht="15">
      <c r="J59" s="46" t="s">
        <v>214</v>
      </c>
      <c r="K59" s="46" t="s">
        <v>214</v>
      </c>
    </row>
    <row r="60" spans="10:11" ht="15">
      <c r="J60" s="46" t="s">
        <v>40</v>
      </c>
      <c r="K60" s="46" t="s">
        <v>41</v>
      </c>
    </row>
    <row r="61" spans="10:11" ht="15">
      <c r="J61" s="46" t="s">
        <v>42</v>
      </c>
      <c r="K61" s="46" t="s">
        <v>42</v>
      </c>
    </row>
    <row r="62" spans="2:11" ht="15">
      <c r="B62" s="36" t="s">
        <v>244</v>
      </c>
      <c r="J62" s="42">
        <v>24623</v>
      </c>
      <c r="K62" s="42">
        <v>24623</v>
      </c>
    </row>
    <row r="63" spans="2:14" ht="15">
      <c r="B63" s="36" t="s">
        <v>245</v>
      </c>
      <c r="J63" s="42">
        <v>29257</v>
      </c>
      <c r="K63" s="42">
        <v>27872</v>
      </c>
      <c r="N63" s="51"/>
    </row>
    <row r="64" spans="2:11" ht="15.75" thickBot="1">
      <c r="B64" s="36" t="s">
        <v>246</v>
      </c>
      <c r="J64" s="52">
        <v>17761</v>
      </c>
      <c r="K64" s="52">
        <v>15469</v>
      </c>
    </row>
    <row r="65" spans="14:15" ht="15">
      <c r="N65" s="51"/>
      <c r="O65" s="51"/>
    </row>
    <row r="66" spans="1:2" ht="15">
      <c r="A66" s="46" t="s">
        <v>247</v>
      </c>
      <c r="B66" s="45" t="s">
        <v>248</v>
      </c>
    </row>
    <row r="67" spans="1:2" ht="15">
      <c r="A67" s="46"/>
      <c r="B67" s="36" t="s">
        <v>249</v>
      </c>
    </row>
    <row r="69" spans="1:2" ht="15">
      <c r="A69" s="46" t="s">
        <v>64</v>
      </c>
      <c r="B69" s="45" t="s">
        <v>63</v>
      </c>
    </row>
    <row r="70" spans="1:2" ht="15">
      <c r="A70" s="46"/>
      <c r="B70" s="45"/>
    </row>
    <row r="71" spans="10:11" ht="15">
      <c r="J71" s="46" t="s">
        <v>214</v>
      </c>
      <c r="K71" s="46" t="s">
        <v>214</v>
      </c>
    </row>
    <row r="72" spans="10:11" ht="15">
      <c r="J72" s="46" t="s">
        <v>40</v>
      </c>
      <c r="K72" s="46" t="s">
        <v>41</v>
      </c>
    </row>
    <row r="73" spans="10:11" ht="15">
      <c r="J73" s="46" t="s">
        <v>42</v>
      </c>
      <c r="K73" s="46" t="s">
        <v>42</v>
      </c>
    </row>
    <row r="74" spans="1:2" ht="15">
      <c r="A74" s="61" t="s">
        <v>173</v>
      </c>
      <c r="B74" s="64" t="s">
        <v>250</v>
      </c>
    </row>
    <row r="75" ht="15">
      <c r="B75" s="36" t="s">
        <v>251</v>
      </c>
    </row>
    <row r="76" spans="3:11" ht="15">
      <c r="C76" s="36" t="s">
        <v>253</v>
      </c>
      <c r="J76" s="42">
        <v>2392</v>
      </c>
      <c r="K76" s="42">
        <v>4887</v>
      </c>
    </row>
    <row r="77" spans="3:11" ht="15">
      <c r="C77" s="36" t="s">
        <v>252</v>
      </c>
      <c r="J77" s="42">
        <v>2585</v>
      </c>
      <c r="K77" s="42">
        <v>0</v>
      </c>
    </row>
    <row r="78" spans="3:11" ht="15">
      <c r="C78" s="36" t="s">
        <v>255</v>
      </c>
      <c r="J78" s="51">
        <v>243</v>
      </c>
      <c r="K78" s="51">
        <v>189</v>
      </c>
    </row>
    <row r="79" spans="3:11" ht="15">
      <c r="C79" s="36" t="s">
        <v>254</v>
      </c>
      <c r="J79" s="47">
        <v>5000</v>
      </c>
      <c r="K79" s="47">
        <v>0</v>
      </c>
    </row>
    <row r="80" spans="10:11" ht="15">
      <c r="J80" s="51">
        <f>SUM(J76:J79)</f>
        <v>10220</v>
      </c>
      <c r="K80" s="65">
        <f>SUM(K76:K79)</f>
        <v>5076</v>
      </c>
    </row>
    <row r="81" spans="2:11" ht="15">
      <c r="B81" s="36" t="s">
        <v>256</v>
      </c>
      <c r="J81" s="42"/>
      <c r="K81" s="42"/>
    </row>
    <row r="82" spans="3:11" ht="15">
      <c r="C82" s="36" t="s">
        <v>257</v>
      </c>
      <c r="J82" s="42">
        <v>80603</v>
      </c>
      <c r="K82" s="42">
        <v>80603</v>
      </c>
    </row>
    <row r="83" spans="10:15" ht="15.75" thickBot="1">
      <c r="J83" s="48">
        <f>SUM(J80:J82)</f>
        <v>90823</v>
      </c>
      <c r="K83" s="48">
        <f>SUM(K80:K82)</f>
        <v>85679</v>
      </c>
      <c r="L83" s="42"/>
      <c r="N83" s="51"/>
      <c r="O83" s="51"/>
    </row>
    <row r="84" spans="10:15" ht="15">
      <c r="J84" s="51"/>
      <c r="K84" s="51"/>
      <c r="N84" s="51"/>
      <c r="O84" s="51"/>
    </row>
    <row r="85" spans="1:11" ht="15">
      <c r="A85" s="61" t="s">
        <v>177</v>
      </c>
      <c r="B85" s="64" t="s">
        <v>258</v>
      </c>
      <c r="J85" s="42"/>
      <c r="K85" s="42"/>
    </row>
    <row r="86" spans="2:11" ht="15">
      <c r="B86" s="36" t="s">
        <v>251</v>
      </c>
      <c r="J86" s="42"/>
      <c r="K86" s="42"/>
    </row>
    <row r="87" spans="3:11" ht="15">
      <c r="C87" s="36" t="s">
        <v>252</v>
      </c>
      <c r="J87" s="42">
        <v>0</v>
      </c>
      <c r="K87" s="42">
        <v>2585</v>
      </c>
    </row>
    <row r="88" spans="3:11" ht="15">
      <c r="C88" s="36" t="s">
        <v>255</v>
      </c>
      <c r="J88" s="42">
        <v>718</v>
      </c>
      <c r="K88" s="42">
        <v>304</v>
      </c>
    </row>
    <row r="89" spans="3:11" ht="15">
      <c r="C89" s="36" t="s">
        <v>259</v>
      </c>
      <c r="J89" s="42">
        <v>55000</v>
      </c>
      <c r="K89" s="42">
        <v>60000</v>
      </c>
    </row>
    <row r="90" spans="10:15" ht="15">
      <c r="J90" s="63">
        <f>SUM(J87:J89)</f>
        <v>55718</v>
      </c>
      <c r="K90" s="63">
        <f>SUM(K87:K89)</f>
        <v>62889</v>
      </c>
      <c r="L90" s="42"/>
      <c r="N90" s="51"/>
      <c r="O90" s="51"/>
    </row>
    <row r="91" spans="2:15" ht="15.75" thickBot="1">
      <c r="B91" s="36" t="s">
        <v>260</v>
      </c>
      <c r="J91" s="48">
        <f>J83+J90</f>
        <v>146541</v>
      </c>
      <c r="K91" s="48">
        <f>K83+K90</f>
        <v>148568</v>
      </c>
      <c r="N91" s="51"/>
      <c r="O91" s="51"/>
    </row>
    <row r="92" ht="15.75" customHeight="1">
      <c r="J92" s="66"/>
    </row>
    <row r="93" spans="1:10" ht="15">
      <c r="A93" s="61" t="s">
        <v>261</v>
      </c>
      <c r="B93" s="64" t="s">
        <v>262</v>
      </c>
      <c r="J93" s="42"/>
    </row>
    <row r="94" ht="15"/>
    <row r="95" ht="15"/>
    <row r="96" spans="1:3" ht="15">
      <c r="A96" s="46" t="s">
        <v>263</v>
      </c>
      <c r="B96" s="45" t="s">
        <v>264</v>
      </c>
      <c r="C96" s="45"/>
    </row>
    <row r="97" ht="15"/>
    <row r="98" ht="15"/>
    <row r="99" spans="1:2" ht="15">
      <c r="A99" s="46" t="s">
        <v>265</v>
      </c>
      <c r="B99" s="45" t="s">
        <v>266</v>
      </c>
    </row>
    <row r="100" ht="15"/>
    <row r="101" ht="15"/>
    <row r="107" spans="1:3" ht="15">
      <c r="A107" s="46" t="s">
        <v>267</v>
      </c>
      <c r="B107" s="45" t="s">
        <v>268</v>
      </c>
      <c r="C107" s="45"/>
    </row>
    <row r="108" ht="15"/>
    <row r="109" ht="15"/>
    <row r="110" ht="15"/>
    <row r="111" ht="15"/>
    <row r="112" ht="15"/>
    <row r="113" ht="15"/>
    <row r="114" ht="15"/>
    <row r="115" ht="15"/>
    <row r="116" ht="15"/>
    <row r="117" ht="15"/>
    <row r="118" spans="1:2" ht="15">
      <c r="A118" s="46" t="s">
        <v>36</v>
      </c>
      <c r="B118" s="45" t="s">
        <v>166</v>
      </c>
    </row>
    <row r="119" ht="15"/>
    <row r="120" ht="15"/>
    <row r="121" ht="15"/>
    <row r="122" ht="15"/>
    <row r="123" spans="8:11" ht="15">
      <c r="H123" s="74" t="s">
        <v>183</v>
      </c>
      <c r="I123" s="74"/>
      <c r="J123" s="74" t="s">
        <v>184</v>
      </c>
      <c r="K123" s="74"/>
    </row>
    <row r="124" spans="8:11" ht="15">
      <c r="H124" s="46" t="s">
        <v>40</v>
      </c>
      <c r="I124" s="46" t="s">
        <v>41</v>
      </c>
      <c r="J124" s="46" t="s">
        <v>40</v>
      </c>
      <c r="K124" s="46" t="s">
        <v>41</v>
      </c>
    </row>
    <row r="125" spans="8:11" ht="15">
      <c r="H125" s="45"/>
      <c r="I125" s="45"/>
      <c r="J125" s="45"/>
      <c r="K125" s="45"/>
    </row>
    <row r="127" ht="15">
      <c r="C127" s="36" t="s">
        <v>269</v>
      </c>
    </row>
    <row r="128" spans="3:11" ht="15">
      <c r="C128" s="36" t="s">
        <v>270</v>
      </c>
      <c r="H128" s="47">
        <v>10999</v>
      </c>
      <c r="I128" s="47">
        <v>-892</v>
      </c>
      <c r="J128" s="47">
        <v>20833</v>
      </c>
      <c r="K128" s="47">
        <v>4169</v>
      </c>
    </row>
    <row r="129" spans="8:11" ht="15">
      <c r="H129" s="42"/>
      <c r="I129" s="42"/>
      <c r="J129" s="42"/>
      <c r="K129" s="42"/>
    </row>
    <row r="130" spans="3:11" ht="15">
      <c r="C130" s="36" t="s">
        <v>271</v>
      </c>
      <c r="H130" s="42"/>
      <c r="I130" s="42"/>
      <c r="J130" s="42"/>
      <c r="K130" s="42"/>
    </row>
    <row r="131" spans="3:11" ht="15">
      <c r="C131" s="36" t="s">
        <v>272</v>
      </c>
      <c r="H131" s="47">
        <v>100000</v>
      </c>
      <c r="I131" s="47">
        <v>100000</v>
      </c>
      <c r="J131" s="47">
        <v>100000</v>
      </c>
      <c r="K131" s="47">
        <v>100000</v>
      </c>
    </row>
    <row r="133" spans="3:11" ht="15">
      <c r="C133" s="36" t="s">
        <v>273</v>
      </c>
      <c r="H133" s="67">
        <f>H128/H131*100</f>
        <v>10.999</v>
      </c>
      <c r="I133" s="68">
        <f>I128/I131*100</f>
        <v>-0.8920000000000001</v>
      </c>
      <c r="J133" s="67">
        <f>J128/J131*100</f>
        <v>20.833</v>
      </c>
      <c r="K133" s="67">
        <f>K128/K131*100</f>
        <v>4.169</v>
      </c>
    </row>
    <row r="135" spans="1:2" ht="15">
      <c r="A135" s="46" t="s">
        <v>274</v>
      </c>
      <c r="B135" s="45" t="s">
        <v>275</v>
      </c>
    </row>
    <row r="136" ht="15"/>
    <row r="137" ht="15"/>
    <row r="138" ht="15"/>
    <row r="143" ht="15">
      <c r="A143" s="36" t="s">
        <v>276</v>
      </c>
    </row>
    <row r="147" ht="15">
      <c r="A147" s="36" t="s">
        <v>277</v>
      </c>
    </row>
    <row r="148" ht="15">
      <c r="A148" s="36" t="s">
        <v>278</v>
      </c>
    </row>
    <row r="151" ht="15">
      <c r="A151" s="36" t="s">
        <v>279</v>
      </c>
    </row>
    <row r="152" ht="15">
      <c r="A152" s="36" t="s">
        <v>280</v>
      </c>
    </row>
  </sheetData>
  <mergeCells count="4">
    <mergeCell ref="H31:I31"/>
    <mergeCell ref="J31:K31"/>
    <mergeCell ref="H123:I123"/>
    <mergeCell ref="J123:K123"/>
  </mergeCells>
  <printOptions/>
  <pageMargins left="0.34" right="0.51" top="0.47" bottom="0.39" header="0.45" footer="0.4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dc:creator>
  <cp:keywords/>
  <dc:description/>
  <cp:lastModifiedBy>kychoo</cp:lastModifiedBy>
  <cp:lastPrinted>2007-02-28T09:26:59Z</cp:lastPrinted>
  <dcterms:created xsi:type="dcterms:W3CDTF">2007-02-28T02:10:15Z</dcterms:created>
  <dcterms:modified xsi:type="dcterms:W3CDTF">2007-02-28T10:01:56Z</dcterms:modified>
  <cp:category/>
  <cp:version/>
  <cp:contentType/>
  <cp:contentStatus/>
</cp:coreProperties>
</file>